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 showInkAnnotation="0"/>
  <bookViews>
    <workbookView xWindow="14205" yWindow="-15" windowWidth="14250" windowHeight="12270"/>
  </bookViews>
  <sheets>
    <sheet name="4" sheetId="8" r:id="rId1"/>
  </sheets>
  <definedNames>
    <definedName name="_xlnm.Print_Titles" localSheetId="0">'4'!$15:$20</definedName>
    <definedName name="_xlnm.Print_Area" localSheetId="0">'4'!$A$1:$AB$99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6" i="8" l="1"/>
  <c r="E85" i="8"/>
  <c r="M76" i="8"/>
  <c r="E76" i="8"/>
  <c r="M55" i="8"/>
  <c r="E55" i="8"/>
  <c r="Q84" i="8" l="1"/>
  <c r="E91" i="8" l="1"/>
  <c r="N91" i="8"/>
  <c r="P91" i="8"/>
  <c r="Q91" i="8"/>
  <c r="R91" i="8"/>
  <c r="S91" i="8"/>
  <c r="T91" i="8"/>
  <c r="U91" i="8"/>
  <c r="V91" i="8"/>
  <c r="W91" i="8"/>
  <c r="X91" i="8"/>
  <c r="Y91" i="8"/>
  <c r="Z91" i="8"/>
  <c r="AA91" i="8"/>
  <c r="AB91" i="8"/>
  <c r="D91" i="8"/>
  <c r="S90" i="8"/>
  <c r="M90" i="8"/>
  <c r="E90" i="8"/>
  <c r="S89" i="8" l="1"/>
  <c r="M89" i="8"/>
  <c r="E89" i="8"/>
  <c r="Q87" i="8"/>
  <c r="N87" i="8"/>
  <c r="E87" i="8"/>
  <c r="E88" i="8"/>
  <c r="M88" i="8" s="1"/>
  <c r="M83" i="8"/>
  <c r="D83" i="8"/>
  <c r="N84" i="8"/>
  <c r="E84" i="8"/>
  <c r="Q83" i="8"/>
  <c r="E63" i="8"/>
  <c r="M63" i="8"/>
  <c r="N63" i="8"/>
  <c r="O63" i="8"/>
  <c r="P63" i="8"/>
  <c r="Q63" i="8"/>
  <c r="R63" i="8"/>
  <c r="S63" i="8"/>
  <c r="T63" i="8"/>
  <c r="U63" i="8"/>
  <c r="V63" i="8"/>
  <c r="W63" i="8"/>
  <c r="X63" i="8"/>
  <c r="Y63" i="8"/>
  <c r="Z63" i="8"/>
  <c r="AA63" i="8"/>
  <c r="AB63" i="8"/>
  <c r="Q61" i="8"/>
  <c r="M77" i="8"/>
  <c r="O77" i="8"/>
  <c r="P77" i="8"/>
  <c r="Q77" i="8"/>
  <c r="R77" i="8"/>
  <c r="S77" i="8"/>
  <c r="T77" i="8"/>
  <c r="U77" i="8"/>
  <c r="V77" i="8"/>
  <c r="W77" i="8"/>
  <c r="X77" i="8"/>
  <c r="Y77" i="8"/>
  <c r="Z77" i="8"/>
  <c r="AA77" i="8"/>
  <c r="AB77" i="8"/>
  <c r="D77" i="8"/>
  <c r="O85" i="8"/>
  <c r="O91" i="8" s="1"/>
  <c r="M86" i="8"/>
  <c r="M85" i="8"/>
  <c r="M91" i="8" s="1"/>
  <c r="S88" i="8" l="1"/>
  <c r="M73" i="8"/>
  <c r="D57" i="8" l="1"/>
  <c r="T58" i="8"/>
  <c r="U58" i="8"/>
  <c r="V58" i="8"/>
  <c r="W58" i="8"/>
  <c r="X58" i="8"/>
  <c r="Y58" i="8"/>
  <c r="Z58" i="8"/>
  <c r="AA58" i="8"/>
  <c r="AB58" i="8"/>
  <c r="G58" i="8"/>
  <c r="M57" i="8"/>
  <c r="M58" i="8" s="1"/>
  <c r="N57" i="8"/>
  <c r="O57" i="8"/>
  <c r="P57" i="8"/>
  <c r="Q57" i="8"/>
  <c r="R57" i="8"/>
  <c r="S57" i="8"/>
  <c r="T57" i="8"/>
  <c r="U57" i="8"/>
  <c r="V57" i="8"/>
  <c r="W57" i="8"/>
  <c r="X57" i="8"/>
  <c r="Y57" i="8"/>
  <c r="Z57" i="8"/>
  <c r="AA57" i="8"/>
  <c r="AB57" i="8"/>
  <c r="E57" i="8"/>
  <c r="E30" i="8"/>
  <c r="M30" i="8"/>
  <c r="N30" i="8"/>
  <c r="Q30" i="8"/>
  <c r="R30" i="8"/>
  <c r="T30" i="8"/>
  <c r="U30" i="8"/>
  <c r="V30" i="8"/>
  <c r="W30" i="8"/>
  <c r="X30" i="8"/>
  <c r="Y30" i="8"/>
  <c r="Z30" i="8"/>
  <c r="AA30" i="8"/>
  <c r="AB30" i="8"/>
  <c r="M25" i="8"/>
  <c r="O25" i="8"/>
  <c r="T25" i="8"/>
  <c r="U25" i="8"/>
  <c r="V25" i="8"/>
  <c r="W25" i="8"/>
  <c r="X25" i="8"/>
  <c r="Y25" i="8"/>
  <c r="Z25" i="8"/>
  <c r="AA25" i="8"/>
  <c r="AB25" i="8"/>
  <c r="O58" i="8" l="1"/>
  <c r="P25" i="8"/>
  <c r="P58" i="8" s="1"/>
  <c r="E47" i="8"/>
  <c r="M47" i="8"/>
  <c r="O47" i="8"/>
  <c r="P47" i="8"/>
  <c r="T47" i="8"/>
  <c r="U47" i="8"/>
  <c r="V47" i="8"/>
  <c r="W47" i="8"/>
  <c r="X47" i="8"/>
  <c r="Y47" i="8"/>
  <c r="Z47" i="8"/>
  <c r="AA47" i="8"/>
  <c r="AB47" i="8"/>
  <c r="D47" i="8"/>
  <c r="Q24" i="8" l="1"/>
  <c r="E56" i="8"/>
  <c r="N56" i="8" s="1"/>
  <c r="P56" i="8" s="1"/>
  <c r="P40" i="8"/>
  <c r="S40" i="8"/>
  <c r="T40" i="8"/>
  <c r="U40" i="8"/>
  <c r="V40" i="8"/>
  <c r="W40" i="8"/>
  <c r="X40" i="8"/>
  <c r="Y40" i="8"/>
  <c r="Z40" i="8"/>
  <c r="AA40" i="8"/>
  <c r="AB40" i="8"/>
  <c r="D53" i="8"/>
  <c r="D25" i="8"/>
  <c r="D58" i="8" s="1"/>
  <c r="E24" i="8"/>
  <c r="E54" i="8"/>
  <c r="N54" i="8" s="1"/>
  <c r="Q25" i="8" l="1"/>
  <c r="Q58" i="8" s="1"/>
  <c r="R24" i="8"/>
  <c r="N24" i="8"/>
  <c r="N25" i="8" s="1"/>
  <c r="N58" i="8" s="1"/>
  <c r="E25" i="8"/>
  <c r="E58" i="8" s="1"/>
  <c r="M62" i="8"/>
  <c r="S92" i="8"/>
  <c r="E73" i="8"/>
  <c r="M72" i="8"/>
  <c r="E72" i="8" s="1"/>
  <c r="M71" i="8"/>
  <c r="E71" i="8" s="1"/>
  <c r="P37" i="8"/>
  <c r="R37" i="8"/>
  <c r="Q37" i="8"/>
  <c r="M39" i="8"/>
  <c r="N29" i="8"/>
  <c r="E29" i="8" s="1"/>
  <c r="V50" i="8"/>
  <c r="W50" i="8"/>
  <c r="X50" i="8"/>
  <c r="Y50" i="8"/>
  <c r="Z50" i="8"/>
  <c r="AA50" i="8"/>
  <c r="AB50" i="8"/>
  <c r="U50" i="8"/>
  <c r="O50" i="8"/>
  <c r="P50" i="8"/>
  <c r="Q50" i="8"/>
  <c r="N49" i="8"/>
  <c r="N50" i="8" s="1"/>
  <c r="M46" i="8"/>
  <c r="M45" i="8"/>
  <c r="D28" i="8"/>
  <c r="S24" i="8" l="1"/>
  <c r="S25" i="8" s="1"/>
  <c r="S58" i="8" s="1"/>
  <c r="S93" i="8" s="1"/>
  <c r="R25" i="8"/>
  <c r="R58" i="8" s="1"/>
  <c r="E39" i="8"/>
  <c r="M40" i="8"/>
  <c r="E46" i="8"/>
  <c r="R92" i="8"/>
  <c r="O92" i="8"/>
  <c r="E77" i="8"/>
  <c r="D71" i="8"/>
  <c r="E62" i="8"/>
  <c r="E49" i="8"/>
  <c r="M32" i="8"/>
  <c r="G33" i="8"/>
  <c r="G37" i="8" s="1"/>
  <c r="G93" i="8" s="1"/>
  <c r="D39" i="8" l="1"/>
  <c r="D40" i="8" s="1"/>
  <c r="E40" i="8"/>
  <c r="D62" i="8"/>
  <c r="D63" i="8" s="1"/>
  <c r="M92" i="8"/>
  <c r="D49" i="8"/>
  <c r="D50" i="8" s="1"/>
  <c r="E50" i="8"/>
  <c r="M33" i="8"/>
  <c r="M37" i="8" s="1"/>
  <c r="N65" i="8"/>
  <c r="P65" i="8" s="1"/>
  <c r="D45" i="8"/>
  <c r="D46" i="8"/>
  <c r="V92" i="8"/>
  <c r="W92" i="8"/>
  <c r="X92" i="8"/>
  <c r="Y92" i="8"/>
  <c r="Z92" i="8"/>
  <c r="AA92" i="8"/>
  <c r="AB92" i="8"/>
  <c r="U71" i="8"/>
  <c r="U92" i="8" s="1"/>
  <c r="P66" i="8" l="1"/>
  <c r="P92" i="8" s="1"/>
  <c r="D73" i="8"/>
  <c r="D72" i="8"/>
  <c r="E66" i="8"/>
  <c r="D65" i="8"/>
  <c r="D66" i="8" s="1"/>
  <c r="S52" i="8"/>
  <c r="R93" i="8"/>
  <c r="V33" i="8"/>
  <c r="V37" i="8" s="1"/>
  <c r="W33" i="8"/>
  <c r="W37" i="8" s="1"/>
  <c r="X33" i="8"/>
  <c r="X37" i="8" s="1"/>
  <c r="Y33" i="8"/>
  <c r="Y37" i="8" s="1"/>
  <c r="Z33" i="8"/>
  <c r="Z37" i="8" s="1"/>
  <c r="AA33" i="8"/>
  <c r="AA37" i="8" s="1"/>
  <c r="AB33" i="8"/>
  <c r="AB37" i="8" s="1"/>
  <c r="U32" i="8"/>
  <c r="U33" i="8" s="1"/>
  <c r="U37" i="8" s="1"/>
  <c r="N53" i="8"/>
  <c r="D52" i="8"/>
  <c r="D33" i="8"/>
  <c r="E45" i="8"/>
  <c r="Q53" i="8" l="1"/>
  <c r="N52" i="8"/>
  <c r="P93" i="8"/>
  <c r="AB93" i="8"/>
  <c r="Z93" i="8"/>
  <c r="X93" i="8"/>
  <c r="V93" i="8"/>
  <c r="U93" i="8"/>
  <c r="AA93" i="8"/>
  <c r="Y93" i="8"/>
  <c r="W93" i="8"/>
  <c r="N66" i="8"/>
  <c r="N92" i="8" s="1"/>
  <c r="O93" i="8" l="1"/>
  <c r="D29" i="8"/>
  <c r="D30" i="8" s="1"/>
  <c r="D37" i="8" s="1"/>
  <c r="E23" i="8"/>
  <c r="N37" i="8" l="1"/>
  <c r="N93" i="8" s="1"/>
  <c r="E37" i="8"/>
  <c r="M93" i="8" l="1"/>
  <c r="D92" i="8"/>
  <c r="D93" i="8" s="1"/>
  <c r="Q92" i="8"/>
  <c r="Q93" i="8" s="1"/>
  <c r="E83" i="8"/>
  <c r="E92" i="8" l="1"/>
  <c r="E93" i="8" s="1"/>
</calcChain>
</file>

<file path=xl/sharedStrings.xml><?xml version="1.0" encoding="utf-8"?>
<sst xmlns="http://schemas.openxmlformats.org/spreadsheetml/2006/main" count="219" uniqueCount="182">
  <si>
    <t>№ з/п</t>
  </si>
  <si>
    <t>Найменування заходів (пооб'єктно)</t>
  </si>
  <si>
    <t>(підпис)</t>
  </si>
  <si>
    <t>х </t>
  </si>
  <si>
    <t xml:space="preserve">загальна сума </t>
  </si>
  <si>
    <t>Інші заходи, у т.ч.:</t>
  </si>
  <si>
    <t>підлягають поверненню</t>
  </si>
  <si>
    <t xml:space="preserve"> не підлягають поверненню </t>
  </si>
  <si>
    <t>х</t>
  </si>
  <si>
    <t>2.1.4</t>
  </si>
  <si>
    <t>2.2</t>
  </si>
  <si>
    <t>1.2</t>
  </si>
  <si>
    <t xml:space="preserve">ПОГОДЖЕНО </t>
  </si>
  <si>
    <t>(найменування органу місцевого самоврядування)</t>
  </si>
  <si>
    <t xml:space="preserve">ЗАТВЕРДЖЕНО                         </t>
  </si>
  <si>
    <t xml:space="preserve">(найменування ліцензіата) </t>
  </si>
  <si>
    <t>з урахуванням:</t>
  </si>
  <si>
    <t>інші залучені кошти, з них:</t>
  </si>
  <si>
    <t>І</t>
  </si>
  <si>
    <t>Заходи щодо підвищення екологічної безпеки та охорони навколишнього середовища, з них:</t>
  </si>
  <si>
    <t>Інші заходи,з них:</t>
  </si>
  <si>
    <t>Інші заходи, з них:</t>
  </si>
  <si>
    <t>ІІ</t>
  </si>
  <si>
    <t>Модернізація та закупівля транспортних засобів спеціального та спеціалізованого призначення, з них:</t>
  </si>
  <si>
    <t>(посада відповідального виконавця)</t>
  </si>
  <si>
    <t>Усього за розділом І</t>
  </si>
  <si>
    <t>Усього за розділом ІІ</t>
  </si>
  <si>
    <t>Кількісний показник (одиниця виміру)</t>
  </si>
  <si>
    <t>1.1</t>
  </si>
  <si>
    <t>1.3</t>
  </si>
  <si>
    <t>Усього за підпунктом 1.1</t>
  </si>
  <si>
    <t>Усього за підпунктом 1.2</t>
  </si>
  <si>
    <t>Усього за підпунктом 1.3</t>
  </si>
  <si>
    <t>1.4</t>
  </si>
  <si>
    <t>Усього за підпунктом 1.4</t>
  </si>
  <si>
    <t>Усього за підпунктом 1.5</t>
  </si>
  <si>
    <t>Усього за підпунктом 1.6</t>
  </si>
  <si>
    <t xml:space="preserve">  2.1</t>
  </si>
  <si>
    <t>Усього за підпунктом 2.1</t>
  </si>
  <si>
    <t>Усього за підпунктом 2.2</t>
  </si>
  <si>
    <t>2.3</t>
  </si>
  <si>
    <t>2.4</t>
  </si>
  <si>
    <t>2.5</t>
  </si>
  <si>
    <t>Усього за підпунктом 2.5</t>
  </si>
  <si>
    <t>Усього за підпунктом  2.4</t>
  </si>
  <si>
    <t>2.6</t>
  </si>
  <si>
    <t>Усього за підпунктом 2.6</t>
  </si>
  <si>
    <t>Заходи щодо модернізації та закупівлі транспортних засобів спеціального та спеціалізованого призначення, з них:</t>
  </si>
  <si>
    <t>Усього за підпунктом 1.7</t>
  </si>
  <si>
    <t>Усього за підпунктом 2.3</t>
  </si>
  <si>
    <t>Заходи щодо підвищення якості послуг з централізованого водопостачання, з них:</t>
  </si>
  <si>
    <t>Заходи щодо забезпечення технологічного обліку ресурсів, з них:</t>
  </si>
  <si>
    <t>Заходи зі зниження питомих витрат електроенергії (енергозбереження), з них:</t>
  </si>
  <si>
    <t xml:space="preserve"> За способом виконання,
тис. грн (без ПДВ)</t>
  </si>
  <si>
    <t>амортизація</t>
  </si>
  <si>
    <t>бюджетні кошти   
(не підлягають поверненню)</t>
  </si>
  <si>
    <t>господарський
(вартість матеріальних ресурсів)</t>
  </si>
  <si>
    <t>підрядний</t>
  </si>
  <si>
    <t>планований період</t>
  </si>
  <si>
    <t>Заходи щодо впровадження та розвитку інформаційних технологій, з них:</t>
  </si>
  <si>
    <t xml:space="preserve">Примітки:  
</t>
  </si>
  <si>
    <t>Строк окупності (місяців)*</t>
  </si>
  <si>
    <t xml:space="preserve"> залишкові кошти</t>
  </si>
  <si>
    <t>отримані у планованому періоді позичкові кошти
 фінансових установ, 
що підлягають поверненню</t>
  </si>
  <si>
    <t>планований період  + 1</t>
  </si>
  <si>
    <t>планований період  + 2</t>
  </si>
  <si>
    <t>планований період  + 3</t>
  </si>
  <si>
    <t>планований період  + 4</t>
  </si>
  <si>
    <t>(керівник ліцензіата
 або особа, яка виконує його обов'язки)</t>
  </si>
  <si>
    <t>ЦЕНТРАЛІЗОВАНЕ ВОДОПОСТАЧАННЯ</t>
  </si>
  <si>
    <t>ЦЕНТРАЛІЗОВАНЕ ВОДОВІДВЕДЕННЯ</t>
  </si>
  <si>
    <t>(ПІБ)</t>
  </si>
  <si>
    <t>* Суми витрат по заходах та економічний ефект від їх упровадження  при розрахунку строку окупності враховувати без ПДВ.</t>
  </si>
  <si>
    <t>** Складові розрахунку економічного ефекту від упровадження заходів ураховувати без ПДВ.</t>
  </si>
  <si>
    <t xml:space="preserve"> (прізвище, ім’я, по батькові)</t>
  </si>
  <si>
    <t>Заходи щодо зменшення обсягу втрат, витрат води на технологічні потреби, з них:</t>
  </si>
  <si>
    <t>1.7</t>
  </si>
  <si>
    <t>1.2.1</t>
  </si>
  <si>
    <t>1.2.2</t>
  </si>
  <si>
    <t>1.2.3</t>
  </si>
  <si>
    <t>Усього за підпунктом 1.2.1</t>
  </si>
  <si>
    <t>Усього за підпунктом 1.2.2</t>
  </si>
  <si>
    <t>Усього за підпунктом 1.2.3</t>
  </si>
  <si>
    <t>виробничі інвестиції з прибутку для погашення запозичень (кредитів, позик)</t>
  </si>
  <si>
    <t>інші виробничі інвестиції з прибутку</t>
  </si>
  <si>
    <t>заходи щодо забезпечення технологічного обліку ресурсів, з них:</t>
  </si>
  <si>
    <t>заходи щодо забезпечення комерційного обліку ресурсів, з них:</t>
  </si>
  <si>
    <t>інші, з них:</t>
  </si>
  <si>
    <t>1.5</t>
  </si>
  <si>
    <t xml:space="preserve">  1.6</t>
  </si>
  <si>
    <t>тис. грн</t>
  </si>
  <si>
    <t>тис. м. куб</t>
  </si>
  <si>
    <t>тис. кВт*год</t>
  </si>
  <si>
    <t>Економія трудових ресурсів</t>
  </si>
  <si>
    <t>Інша економія, тис. грн</t>
  </si>
  <si>
    <t>Загальний економічний ефект, тис. грн**, у т.ч:</t>
  </si>
  <si>
    <t>Економія енергетичних ресурсів</t>
  </si>
  <si>
    <t>шт. од.</t>
  </si>
  <si>
    <t>Зменшення втрат та витрат питної води на технологічні потреби</t>
  </si>
  <si>
    <t>Усього за інвестиційною програмою (інвестиційним проектом)</t>
  </si>
  <si>
    <t xml:space="preserve">Додаток 4
до  Порядку розроблення, погодження та затвердження інвестиційних програм (інвестиційних проектів) суб'єктів господарювання у сфері централізованого водопостачання та централізованого водовідведення, ліцензування діяльності яких здійснюється Національною комісією, що здійснює державне регулювання у сферах енергетики та комунальних послуг
</t>
  </si>
  <si>
    <t>Графік здійснення заходів та використання коштів довгострокової інвестиційної програми (інвестиційного проекту),
 тис. грн (без ПДВ)</t>
  </si>
  <si>
    <r>
      <t>Фінансовий план використання коштів довгострокової інвестиційної програми (інвестиційного проекту</t>
    </r>
    <r>
      <rPr>
        <b/>
        <sz val="9"/>
        <rFont val="Times New Roman"/>
        <family val="1"/>
        <charset val="204"/>
      </rPr>
      <t xml:space="preserve">) </t>
    </r>
    <r>
      <rPr>
        <sz val="9"/>
        <rFont val="Times New Roman"/>
        <family val="1"/>
        <charset val="204"/>
      </rPr>
      <t>за джерелами фінансування,
тис. грн (без ПДВ)</t>
    </r>
  </si>
  <si>
    <r>
      <t>__________________________</t>
    </r>
    <r>
      <rPr>
        <sz val="10"/>
        <rFont val="Times New Roman"/>
        <family val="1"/>
        <charset val="204"/>
      </rPr>
      <t>Різник А.В.__</t>
    </r>
    <r>
      <rPr>
        <sz val="10"/>
        <rFont val="Arial Cyr"/>
        <charset val="204"/>
      </rPr>
      <t>________</t>
    </r>
  </si>
  <si>
    <t>_Начальник ВТВ_____________________                                                      ___________________________                                                               Артеменко М.А.______________________________</t>
  </si>
  <si>
    <t>________________________________________________________________________КП "ПАВЛОГРАДВОДОКАНАЛ"__________________________________</t>
  </si>
  <si>
    <t>1.1.1</t>
  </si>
  <si>
    <t>Встановлення шафи керування з частотним перетворювачем</t>
  </si>
  <si>
    <t>1 од.</t>
  </si>
  <si>
    <t>Встановлення вузлів обліку на виході з ВНС майданчик №4</t>
  </si>
  <si>
    <t>2 од.</t>
  </si>
  <si>
    <t>1од.</t>
  </si>
  <si>
    <t>1.5.1</t>
  </si>
  <si>
    <t>1.5.2</t>
  </si>
  <si>
    <t>1.2.2.1</t>
  </si>
  <si>
    <t>1.2.1.1</t>
  </si>
  <si>
    <t>1.2.1.2</t>
  </si>
  <si>
    <t>Придбання будинкових вузлів обліку</t>
  </si>
  <si>
    <t>Розробка проекту "Реконструкція ВНС -2го підйому  майданчик №4</t>
  </si>
  <si>
    <t>Розробка проекту "Реконструкція ВНС  "Північна"</t>
  </si>
  <si>
    <t>Придбання запірної араматури</t>
  </si>
  <si>
    <t>1.7.1</t>
  </si>
  <si>
    <t>1.7.2</t>
  </si>
  <si>
    <t>1.7.3</t>
  </si>
  <si>
    <t>Встановлення лічильників на КНС</t>
  </si>
  <si>
    <t>10од.</t>
  </si>
  <si>
    <t>2.2.1</t>
  </si>
  <si>
    <t>2.4.1</t>
  </si>
  <si>
    <t>2.4.2</t>
  </si>
  <si>
    <t>Придбання автомобіля " аварійно-ремонтна майстерня"</t>
  </si>
  <si>
    <t>2.4.3</t>
  </si>
  <si>
    <t>Придбання вакуумного автомобіля</t>
  </si>
  <si>
    <t>2.6.1</t>
  </si>
  <si>
    <t>Придбання запірної арматури</t>
  </si>
  <si>
    <r>
      <t xml:space="preserve">рішення </t>
    </r>
    <r>
      <rPr>
        <u/>
        <sz val="10"/>
        <color indexed="8"/>
        <rFont val="Times New Roman"/>
        <family val="1"/>
        <charset val="204"/>
      </rPr>
      <t>виконавчого комітету Павлоградської міської ради</t>
    </r>
  </si>
  <si>
    <r>
      <t xml:space="preserve"> «</t>
    </r>
    <r>
      <rPr>
        <sz val="9"/>
        <color indexed="8"/>
        <rFont val="Times New Roman"/>
        <family val="1"/>
        <charset val="204"/>
      </rPr>
      <t>Реконструкція   ділянки магістральної водопровідної мережі з влаштуванням  технологічного вузла обліку на мкр. «40 Років" та мкр. "Ливмаш " в районі ж/б№ 416  по  вул. Дніпровська м. Павлоград Дніпропетровської області</t>
    </r>
    <r>
      <rPr>
        <sz val="9"/>
        <rFont val="Times New Roman"/>
        <family val="1"/>
        <charset val="204"/>
      </rPr>
      <t>»</t>
    </r>
  </si>
  <si>
    <t>Придбання легкового автомобіля (залишок з 2024р)</t>
  </si>
  <si>
    <t>Придбання автомобіля "аварійно-ремонтна майстерня" (залишок з 2024р.)</t>
  </si>
  <si>
    <t xml:space="preserve">  1.6.1</t>
  </si>
  <si>
    <t>Програма робіт з геологічного вивчення питних підземних вод ділянки ВНС "Північна"</t>
  </si>
  <si>
    <t xml:space="preserve">1 од. </t>
  </si>
  <si>
    <t>Заміна електролізних комірок</t>
  </si>
  <si>
    <t>6 од.</t>
  </si>
  <si>
    <t xml:space="preserve">  2.1.1. </t>
  </si>
  <si>
    <t>Придбання електродвигуна для повітродувки 250 кВт</t>
  </si>
  <si>
    <t xml:space="preserve">  2.1.2. </t>
  </si>
  <si>
    <t>Придбання шафи керування з частотним перетворювачем на КНС</t>
  </si>
  <si>
    <t>5 од.</t>
  </si>
  <si>
    <t>Придбання каналопромивного автомобіля (залишок з 2024р)</t>
  </si>
  <si>
    <t>2.4.4</t>
  </si>
  <si>
    <t>2.4.5</t>
  </si>
  <si>
    <t>Придбання кран - маніпулятор</t>
  </si>
  <si>
    <t>2.6.3</t>
  </si>
  <si>
    <t>2.6.4</t>
  </si>
  <si>
    <t>4 од.</t>
  </si>
  <si>
    <t>494од.</t>
  </si>
  <si>
    <r>
      <t xml:space="preserve">План розвитку
 (фінансовий план довгострокової інвестиційної програми (інвестиційного проекту))  
на 2026 </t>
    </r>
    <r>
      <rPr>
        <b/>
        <sz val="12"/>
        <rFont val="Calibri"/>
        <family val="2"/>
        <charset val="204"/>
      </rPr>
      <t xml:space="preserve">– </t>
    </r>
    <r>
      <rPr>
        <b/>
        <sz val="12"/>
        <rFont val="Times New Roman"/>
        <family val="1"/>
        <charset val="204"/>
      </rPr>
      <t>2030  роки</t>
    </r>
  </si>
  <si>
    <t xml:space="preserve">1.3.1. </t>
  </si>
  <si>
    <t>1.7.4</t>
  </si>
  <si>
    <t>Розробка ПКД по обєкту «Реконструкція магістрального водоводу на селище «18 Вересня» в м. Павлоград Дніпропетровської області»</t>
  </si>
  <si>
    <t>Встановлення мережевної СЕС на ВНС -2го підйому майданчик №4</t>
  </si>
  <si>
    <t>1.1.2</t>
  </si>
  <si>
    <t>1.7.5</t>
  </si>
  <si>
    <t>Розробка схеми оптимізації</t>
  </si>
  <si>
    <t>Придбання  гідравлічної маслостанції та гідравлічного інструменту</t>
  </si>
  <si>
    <t xml:space="preserve">Придбання твердопаливного котлу </t>
  </si>
  <si>
    <t>2.6.2</t>
  </si>
  <si>
    <t>2.6.5</t>
  </si>
  <si>
    <t>2.6.6</t>
  </si>
  <si>
    <t>Капітальний ремонт КНС №2 (ПХЗ)</t>
  </si>
  <si>
    <t>2.6.7</t>
  </si>
  <si>
    <t>2.6.8</t>
  </si>
  <si>
    <r>
      <t xml:space="preserve">від </t>
    </r>
    <r>
      <rPr>
        <u/>
        <sz val="12"/>
        <color indexed="8"/>
        <rFont val="Times New Roman"/>
        <family val="1"/>
        <charset val="204"/>
      </rPr>
      <t xml:space="preserve">                          </t>
    </r>
    <r>
      <rPr>
        <sz val="12"/>
        <color indexed="8"/>
        <rFont val="Times New Roman"/>
        <family val="1"/>
        <charset val="204"/>
      </rPr>
      <t xml:space="preserve"> №</t>
    </r>
  </si>
  <si>
    <r>
      <rPr>
        <sz val="10"/>
        <rFont val="Times New Roman"/>
        <family val="1"/>
        <charset val="204"/>
      </rPr>
      <t xml:space="preserve">                </t>
    </r>
    <r>
      <rPr>
        <u/>
        <sz val="10"/>
        <rFont val="Times New Roman"/>
        <family val="1"/>
        <charset val="204"/>
      </rPr>
      <t>Директор КП "Павлоградводоканал"__________________________</t>
    </r>
  </si>
  <si>
    <t xml:space="preserve">         </t>
  </si>
  <si>
    <t>__________________________</t>
  </si>
  <si>
    <t xml:space="preserve">        (підпис)</t>
  </si>
  <si>
    <t>22од.</t>
  </si>
  <si>
    <t>Розробка ПКД на  реконструкцію каналізаційного колектору від КНС №3 до КОС</t>
  </si>
  <si>
    <t>Придбання  трасошукача</t>
  </si>
  <si>
    <t>Придбання терморезисторного зварювального апарату</t>
  </si>
  <si>
    <t>18од.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</si>
</sst>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_-* #,##0.00\ _г_р_н_._-;\-* #,##0.00\ _г_р_н_._-;_-* &quot;-&quot;??\ _г_р_н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u/>
      <sz val="9"/>
      <name val="Times New Roman"/>
      <family val="1"/>
      <charset val="204"/>
    </font>
    <font>
      <b/>
      <sz val="10"/>
      <name val="Arial Cyr"/>
      <charset val="204"/>
    </font>
    <font>
      <u/>
      <sz val="12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164" fontId="1" fillId="0" borderId="0" applyFont="0" applyFill="0" applyBorder="0" applyAlignment="0" applyProtection="0"/>
  </cellStyleXfs>
  <cellXfs count="147">
    <xf numFmtId="0" fontId="0" fillId="0" borderId="0" xfId="0"/>
    <xf numFmtId="44" fontId="6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/>
    <xf numFmtId="0" fontId="7" fillId="0" borderId="0" xfId="0" applyFont="1" applyFill="1"/>
    <xf numFmtId="0" fontId="6" fillId="0" borderId="1" xfId="0" applyFont="1" applyFill="1" applyBorder="1" applyAlignment="1"/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44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3" fillId="0" borderId="0" xfId="0" applyFont="1" applyFill="1" applyAlignment="1">
      <alignment horizontal="left" vertical="center" wrapText="1"/>
    </xf>
    <xf numFmtId="0" fontId="17" fillId="0" borderId="0" xfId="0" applyFont="1" applyFill="1" applyAlignment="1"/>
    <xf numFmtId="0" fontId="0" fillId="0" borderId="0" xfId="0" applyFill="1" applyAlignment="1">
      <alignment vertical="top" wrapText="1"/>
    </xf>
    <xf numFmtId="0" fontId="5" fillId="0" borderId="0" xfId="0" applyFont="1" applyFill="1" applyAlignment="1">
      <alignment horizontal="left"/>
    </xf>
    <xf numFmtId="0" fontId="16" fillId="0" borderId="0" xfId="0" applyFont="1" applyFill="1"/>
    <xf numFmtId="0" fontId="0" fillId="0" borderId="0" xfId="0" applyFill="1"/>
    <xf numFmtId="44" fontId="7" fillId="0" borderId="0" xfId="0" applyNumberFormat="1" applyFont="1" applyFill="1" applyAlignment="1">
      <alignment horizontal="center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/>
    <xf numFmtId="0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8" fillId="0" borderId="0" xfId="0" applyFont="1" applyFill="1"/>
    <xf numFmtId="0" fontId="8" fillId="0" borderId="0" xfId="0" applyFont="1" applyFill="1" applyAlignment="1"/>
    <xf numFmtId="164" fontId="8" fillId="0" borderId="0" xfId="3" applyFont="1" applyFill="1" applyAlignment="1"/>
    <xf numFmtId="0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5" fillId="0" borderId="0" xfId="0" applyFont="1" applyFill="1" applyAlignment="1"/>
    <xf numFmtId="0" fontId="10" fillId="0" borderId="0" xfId="0" applyFont="1" applyFill="1" applyBorder="1" applyAlignment="1"/>
    <xf numFmtId="2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/>
    <xf numFmtId="2" fontId="7" fillId="0" borderId="0" xfId="0" applyNumberFormat="1" applyFont="1" applyFill="1"/>
    <xf numFmtId="3" fontId="7" fillId="0" borderId="1" xfId="2" applyNumberFormat="1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 wrapText="1"/>
    </xf>
    <xf numFmtId="4" fontId="7" fillId="0" borderId="1" xfId="0" applyNumberFormat="1" applyFont="1" applyFill="1" applyBorder="1" applyAlignment="1">
      <alignment horizontal="center"/>
    </xf>
    <xf numFmtId="2" fontId="7" fillId="0" borderId="1" xfId="1" applyNumberFormat="1" applyFont="1" applyFill="1" applyBorder="1" applyAlignment="1" applyProtection="1">
      <alignment horizontal="center" vertical="center" wrapText="1"/>
    </xf>
    <xf numFmtId="2" fontId="7" fillId="0" borderId="1" xfId="2" applyNumberFormat="1" applyFont="1" applyFill="1" applyBorder="1" applyAlignment="1">
      <alignment horizontal="center" wrapText="1"/>
    </xf>
    <xf numFmtId="2" fontId="7" fillId="0" borderId="1" xfId="0" applyNumberFormat="1" applyFont="1" applyFill="1" applyBorder="1" applyAlignment="1"/>
    <xf numFmtId="2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vertical="center"/>
    </xf>
    <xf numFmtId="4" fontId="7" fillId="0" borderId="1" xfId="1" applyNumberFormat="1" applyFont="1" applyFill="1" applyBorder="1" applyAlignment="1" applyProtection="1">
      <alignment horizontal="center" vertical="center" wrapText="1"/>
    </xf>
    <xf numFmtId="2" fontId="6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textRotation="90" wrapText="1"/>
    </xf>
    <xf numFmtId="0" fontId="7" fillId="0" borderId="0" xfId="0" applyFont="1" applyFill="1" applyBorder="1" applyAlignment="1">
      <alignment horizontal="center"/>
    </xf>
    <xf numFmtId="44" fontId="7" fillId="0" borderId="1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left" vertical="center" wrapText="1"/>
    </xf>
    <xf numFmtId="2" fontId="7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wrapText="1"/>
    </xf>
    <xf numFmtId="44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alignment horizontal="left" vertical="center" wrapText="1"/>
    </xf>
    <xf numFmtId="0" fontId="7" fillId="0" borderId="1" xfId="1" applyNumberFormat="1" applyFont="1" applyFill="1" applyBorder="1" applyAlignment="1" applyProtection="1">
      <alignment horizont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wrapText="1"/>
    </xf>
    <xf numFmtId="2" fontId="7" fillId="0" borderId="2" xfId="0" applyNumberFormat="1" applyFont="1" applyFill="1" applyBorder="1" applyAlignment="1">
      <alignment horizontal="center" vertical="center"/>
    </xf>
    <xf numFmtId="2" fontId="7" fillId="0" borderId="2" xfId="2" applyNumberFormat="1" applyFont="1" applyFill="1" applyBorder="1" applyAlignment="1">
      <alignment horizontal="center" vertical="center" wrapText="1"/>
    </xf>
    <xf numFmtId="3" fontId="7" fillId="0" borderId="2" xfId="2" applyNumberFormat="1" applyFont="1" applyFill="1" applyBorder="1" applyAlignment="1">
      <alignment horizontal="center" vertical="center" wrapText="1"/>
    </xf>
    <xf numFmtId="4" fontId="7" fillId="0" borderId="2" xfId="2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 vertical="center" wrapText="1"/>
    </xf>
    <xf numFmtId="0" fontId="15" fillId="0" borderId="0" xfId="0" applyFont="1" applyFill="1"/>
    <xf numFmtId="0" fontId="7" fillId="0" borderId="8" xfId="0" applyFont="1" applyFill="1" applyBorder="1" applyAlignment="1">
      <alignment horizontal="center" textRotation="90" wrapText="1"/>
    </xf>
    <xf numFmtId="0" fontId="7" fillId="0" borderId="9" xfId="0" applyFont="1" applyFill="1" applyBorder="1" applyAlignment="1">
      <alignment horizontal="center" textRotation="90" wrapText="1"/>
    </xf>
    <xf numFmtId="0" fontId="7" fillId="0" borderId="10" xfId="0" applyFont="1" applyFill="1" applyBorder="1" applyAlignment="1">
      <alignment horizontal="center" textRotation="90" wrapText="1"/>
    </xf>
    <xf numFmtId="0" fontId="7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top" wrapText="1"/>
    </xf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9" fillId="0" borderId="0" xfId="0" applyFont="1" applyFill="1" applyAlignment="1">
      <alignment horizontal="left" vertical="center" wrapText="1"/>
    </xf>
    <xf numFmtId="0" fontId="7" fillId="0" borderId="2" xfId="0" applyFont="1" applyFill="1" applyBorder="1" applyAlignment="1">
      <alignment horizontal="center" textRotation="90" wrapText="1"/>
    </xf>
    <xf numFmtId="0" fontId="7" fillId="0" borderId="4" xfId="0" applyFont="1" applyFill="1" applyBorder="1" applyAlignment="1">
      <alignment horizontal="center" textRotation="90" wrapText="1"/>
    </xf>
    <xf numFmtId="0" fontId="7" fillId="0" borderId="5" xfId="0" applyFont="1" applyFill="1" applyBorder="1" applyAlignment="1">
      <alignment horizontal="center" textRotation="90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 vertical="top" wrapText="1"/>
    </xf>
    <xf numFmtId="0" fontId="7" fillId="0" borderId="6" xfId="1" applyNumberFormat="1" applyFont="1" applyFill="1" applyBorder="1" applyAlignment="1" applyProtection="1">
      <alignment horizontal="center" vertical="center" wrapText="1"/>
    </xf>
    <xf numFmtId="0" fontId="7" fillId="0" borderId="7" xfId="1" applyNumberFormat="1" applyFont="1" applyFill="1" applyBorder="1" applyAlignment="1" applyProtection="1">
      <alignment horizontal="center" vertical="center" wrapText="1"/>
    </xf>
    <xf numFmtId="0" fontId="7" fillId="0" borderId="3" xfId="1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>
      <alignment horizontal="center"/>
    </xf>
    <xf numFmtId="0" fontId="7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21" fillId="0" borderId="1" xfId="0" applyFont="1" applyFill="1" applyBorder="1" applyAlignment="1"/>
    <xf numFmtId="0" fontId="0" fillId="0" borderId="1" xfId="0" applyFill="1" applyBorder="1" applyAlignment="1"/>
    <xf numFmtId="0" fontId="7" fillId="0" borderId="1" xfId="0" applyFont="1" applyFill="1" applyBorder="1" applyAlignment="1">
      <alignment horizontal="center" textRotation="90" wrapText="1"/>
    </xf>
    <xf numFmtId="44" fontId="7" fillId="0" borderId="6" xfId="0" applyNumberFormat="1" applyFont="1" applyFill="1" applyBorder="1" applyAlignment="1">
      <alignment horizontal="center"/>
    </xf>
    <xf numFmtId="44" fontId="7" fillId="0" borderId="7" xfId="0" applyNumberFormat="1" applyFont="1" applyFill="1" applyBorder="1" applyAlignment="1">
      <alignment horizontal="center"/>
    </xf>
    <xf numFmtId="44" fontId="7" fillId="0" borderId="3" xfId="0" applyNumberFormat="1" applyFont="1" applyFill="1" applyBorder="1" applyAlignment="1">
      <alignment horizontal="center"/>
    </xf>
    <xf numFmtId="44" fontId="10" fillId="0" borderId="0" xfId="0" applyNumberFormat="1" applyFont="1" applyFill="1" applyAlignment="1">
      <alignment horizontal="left"/>
    </xf>
    <xf numFmtId="0" fontId="7" fillId="0" borderId="0" xfId="0" applyFont="1" applyFill="1" applyBorder="1" applyAlignment="1">
      <alignment horizontal="center"/>
    </xf>
    <xf numFmtId="44" fontId="6" fillId="0" borderId="1" xfId="0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/>
    </xf>
    <xf numFmtId="44" fontId="6" fillId="0" borderId="0" xfId="0" applyNumberFormat="1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left" vertical="top" wrapText="1"/>
    </xf>
    <xf numFmtId="0" fontId="20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left" vertical="center" wrapText="1"/>
    </xf>
    <xf numFmtId="0" fontId="0" fillId="0" borderId="0" xfId="0" applyNumberFormat="1" applyFill="1" applyAlignment="1"/>
    <xf numFmtId="0" fontId="20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textRotation="90" wrapText="1"/>
    </xf>
    <xf numFmtId="44" fontId="7" fillId="0" borderId="1" xfId="0" applyNumberFormat="1" applyFont="1" applyFill="1" applyBorder="1" applyAlignment="1">
      <alignment horizontal="center"/>
    </xf>
    <xf numFmtId="0" fontId="7" fillId="0" borderId="6" xfId="1" applyFont="1" applyFill="1" applyBorder="1" applyAlignment="1" applyProtection="1">
      <alignment horizontal="center" vertical="center" wrapText="1"/>
      <protection locked="0"/>
    </xf>
    <xf numFmtId="0" fontId="7" fillId="0" borderId="3" xfId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>
      <alignment horizontal="center" wrapText="1"/>
    </xf>
    <xf numFmtId="0" fontId="7" fillId="0" borderId="1" xfId="0" applyFont="1" applyFill="1" applyBorder="1" applyAlignment="1">
      <alignment horizontal="center" textRotation="90"/>
    </xf>
    <xf numFmtId="0" fontId="7" fillId="0" borderId="12" xfId="0" applyFont="1" applyFill="1" applyBorder="1" applyAlignment="1">
      <alignment horizontal="center" vertical="center" textRotation="90" wrapText="1"/>
    </xf>
    <xf numFmtId="0" fontId="7" fillId="0" borderId="13" xfId="0" applyFont="1" applyFill="1" applyBorder="1" applyAlignment="1">
      <alignment horizontal="center" vertical="center" textRotation="90" wrapText="1"/>
    </xf>
  </cellXfs>
  <cellStyles count="4">
    <cellStyle name="Iau?iue" xfId="1"/>
    <cellStyle name="Обычный" xfId="0" builtinId="0"/>
    <cellStyle name="Обычный 2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6"/>
  <sheetViews>
    <sheetView tabSelected="1" topLeftCell="A10" zoomScaleNormal="100" zoomScaleSheetLayoutView="75" workbookViewId="0">
      <selection activeCell="M108" sqref="M108"/>
    </sheetView>
  </sheetViews>
  <sheetFormatPr defaultColWidth="9.140625" defaultRowHeight="12" outlineLevelRow="1" x14ac:dyDescent="0.2"/>
  <cols>
    <col min="1" max="1" width="10.42578125" style="11" customWidth="1"/>
    <col min="2" max="2" width="14.42578125" style="4" customWidth="1"/>
    <col min="3" max="3" width="10.140625" style="4" customWidth="1"/>
    <col min="4" max="4" width="7.7109375" style="4" customWidth="1"/>
    <col min="5" max="5" width="7.42578125" style="4" customWidth="1"/>
    <col min="6" max="8" width="8.28515625" style="4" customWidth="1"/>
    <col min="9" max="9" width="12.42578125" style="4" customWidth="1"/>
    <col min="10" max="10" width="10.140625" style="4" customWidth="1"/>
    <col min="11" max="11" width="11.5703125" style="4" customWidth="1"/>
    <col min="12" max="12" width="11.28515625" style="4" customWidth="1"/>
    <col min="13" max="13" width="9" style="4" customWidth="1"/>
    <col min="14" max="14" width="7.85546875" style="4" customWidth="1"/>
    <col min="15" max="15" width="9.42578125" style="4" customWidth="1"/>
    <col min="16" max="16" width="8.42578125" style="4" customWidth="1"/>
    <col min="17" max="18" width="7.7109375" style="4" customWidth="1"/>
    <col min="19" max="19" width="7.42578125" style="4" customWidth="1"/>
    <col min="20" max="20" width="6" style="4" customWidth="1"/>
    <col min="21" max="21" width="6.7109375" style="22" customWidth="1"/>
    <col min="22" max="22" width="5.42578125" style="22" customWidth="1"/>
    <col min="23" max="23" width="7.7109375" style="22" customWidth="1"/>
    <col min="24" max="24" width="5.140625" style="22" customWidth="1"/>
    <col min="25" max="25" width="5.5703125" style="22" customWidth="1"/>
    <col min="26" max="27" width="3.85546875" style="22" customWidth="1"/>
    <col min="28" max="28" width="5.42578125" style="22" customWidth="1"/>
    <col min="29" max="16384" width="9.140625" style="4"/>
  </cols>
  <sheetData>
    <row r="1" spans="1:28" ht="165" customHeight="1" outlineLevel="1" x14ac:dyDescent="0.2">
      <c r="N1" s="12"/>
      <c r="O1" s="99" t="s">
        <v>100</v>
      </c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</row>
    <row r="2" spans="1:28" ht="15" customHeight="1" outlineLevel="1" x14ac:dyDescent="0.2">
      <c r="B2" s="95" t="s">
        <v>12</v>
      </c>
      <c r="C2" s="95"/>
      <c r="D2" s="95"/>
      <c r="E2" s="95"/>
      <c r="Q2" s="95" t="s">
        <v>14</v>
      </c>
      <c r="R2" s="95"/>
      <c r="S2" s="95"/>
      <c r="T2" s="95"/>
      <c r="U2" s="95"/>
      <c r="V2" s="95"/>
      <c r="W2" s="95"/>
      <c r="X2" s="95"/>
      <c r="Y2" s="95"/>
      <c r="Z2" s="95"/>
      <c r="AA2" s="95"/>
      <c r="AB2" s="13"/>
    </row>
    <row r="3" spans="1:28" ht="17.25" customHeight="1" outlineLevel="1" x14ac:dyDescent="0.2">
      <c r="B3" s="136" t="s">
        <v>134</v>
      </c>
      <c r="C3" s="136"/>
      <c r="D3" s="136"/>
      <c r="E3" s="136"/>
      <c r="F3" s="137"/>
      <c r="G3" s="137"/>
      <c r="H3" s="137"/>
      <c r="Q3" s="131" t="s">
        <v>173</v>
      </c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"/>
    </row>
    <row r="4" spans="1:28" ht="12" customHeight="1" outlineLevel="1" x14ac:dyDescent="0.2">
      <c r="B4" s="14" t="s">
        <v>13</v>
      </c>
      <c r="C4" s="14"/>
      <c r="D4" s="14"/>
      <c r="E4" s="14"/>
      <c r="Q4" s="132" t="s">
        <v>68</v>
      </c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"/>
    </row>
    <row r="5" spans="1:28" ht="12" customHeight="1" outlineLevel="1" x14ac:dyDescent="0.2">
      <c r="B5" s="15"/>
      <c r="C5" s="15"/>
      <c r="D5" s="15"/>
      <c r="E5" s="15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"/>
    </row>
    <row r="6" spans="1:28" ht="15" customHeight="1" outlineLevel="1" x14ac:dyDescent="0.25">
      <c r="B6" s="105" t="s">
        <v>172</v>
      </c>
      <c r="C6" s="105"/>
      <c r="D6" s="105"/>
      <c r="E6" s="105"/>
      <c r="Q6" s="106" t="s">
        <v>103</v>
      </c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3"/>
    </row>
    <row r="7" spans="1:28" ht="12" customHeight="1" outlineLevel="1" x14ac:dyDescent="0.25">
      <c r="B7" s="16"/>
      <c r="C7" s="17"/>
      <c r="D7" s="17"/>
      <c r="E7" s="17"/>
      <c r="Q7" s="18"/>
      <c r="R7" s="90" t="s">
        <v>176</v>
      </c>
      <c r="T7" s="14"/>
      <c r="U7" s="34" t="s">
        <v>71</v>
      </c>
      <c r="V7" s="34"/>
      <c r="W7" s="34"/>
      <c r="X7" s="34"/>
      <c r="Y7" s="34"/>
      <c r="Z7" s="34"/>
      <c r="AA7" s="13"/>
      <c r="AB7" s="13"/>
    </row>
    <row r="8" spans="1:28" ht="12" customHeight="1" outlineLevel="1" x14ac:dyDescent="0.2">
      <c r="U8" s="13"/>
      <c r="V8" s="13"/>
      <c r="W8" s="13"/>
      <c r="X8" s="13"/>
      <c r="Y8" s="13"/>
      <c r="Z8" s="13"/>
      <c r="AA8" s="13"/>
      <c r="AB8" s="13"/>
    </row>
    <row r="9" spans="1:28" ht="14.25" customHeight="1" outlineLevel="1" x14ac:dyDescent="0.25">
      <c r="Q9" s="48"/>
      <c r="R9" s="88" t="s">
        <v>174</v>
      </c>
      <c r="S9" s="88" t="s">
        <v>175</v>
      </c>
      <c r="T9" s="88"/>
      <c r="U9" s="89"/>
      <c r="V9" s="13"/>
      <c r="W9" s="13"/>
      <c r="X9" s="13"/>
      <c r="Y9" s="13"/>
      <c r="Z9" s="13"/>
      <c r="AA9" s="13"/>
      <c r="AB9" s="13"/>
    </row>
    <row r="10" spans="1:28" ht="12" customHeight="1" outlineLevel="1" x14ac:dyDescent="0.2">
      <c r="M10" s="16"/>
      <c r="N10" s="18"/>
      <c r="O10" s="18"/>
      <c r="P10" s="18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</row>
    <row r="11" spans="1:28" s="12" customFormat="1" ht="15.75" customHeight="1" outlineLevel="1" x14ac:dyDescent="0.2">
      <c r="A11" s="19"/>
      <c r="B11" s="20"/>
      <c r="C11" s="20"/>
      <c r="D11" s="20"/>
      <c r="E11" s="20"/>
      <c r="I11" s="21"/>
      <c r="J11" s="21"/>
      <c r="K11" s="21"/>
      <c r="L11" s="21"/>
      <c r="Q11" s="20"/>
      <c r="R11" s="20"/>
      <c r="S11" s="20"/>
      <c r="U11" s="7"/>
      <c r="V11" s="7"/>
      <c r="W11" s="7"/>
      <c r="X11" s="7"/>
      <c r="Y11" s="7"/>
      <c r="Z11" s="7"/>
      <c r="AA11" s="7"/>
      <c r="AB11" s="7"/>
    </row>
    <row r="12" spans="1:28" ht="50.25" customHeight="1" outlineLevel="1" x14ac:dyDescent="0.25">
      <c r="A12" s="143" t="s">
        <v>156</v>
      </c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</row>
    <row r="13" spans="1:28" ht="24" customHeight="1" outlineLevel="1" x14ac:dyDescent="0.2">
      <c r="A13" s="138" t="s">
        <v>105</v>
      </c>
      <c r="B13" s="138"/>
      <c r="C13" s="138"/>
      <c r="D13" s="138"/>
      <c r="E13" s="138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</row>
    <row r="14" spans="1:28" ht="20.25" customHeight="1" outlineLevel="1" x14ac:dyDescent="0.2">
      <c r="A14" s="111" t="s">
        <v>15</v>
      </c>
      <c r="B14" s="111"/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</row>
    <row r="15" spans="1:28" ht="69.75" customHeight="1" x14ac:dyDescent="0.2">
      <c r="A15" s="100" t="s">
        <v>0</v>
      </c>
      <c r="B15" s="100" t="s">
        <v>1</v>
      </c>
      <c r="C15" s="100" t="s">
        <v>27</v>
      </c>
      <c r="D15" s="103" t="s">
        <v>102</v>
      </c>
      <c r="E15" s="107"/>
      <c r="F15" s="107"/>
      <c r="G15" s="107"/>
      <c r="H15" s="107"/>
      <c r="I15" s="107"/>
      <c r="J15" s="107"/>
      <c r="K15" s="107"/>
      <c r="L15" s="104"/>
      <c r="M15" s="103" t="s">
        <v>53</v>
      </c>
      <c r="N15" s="104"/>
      <c r="O15" s="133" t="s">
        <v>101</v>
      </c>
      <c r="P15" s="134"/>
      <c r="Q15" s="134"/>
      <c r="R15" s="134"/>
      <c r="S15" s="135"/>
      <c r="T15" s="100" t="s">
        <v>61</v>
      </c>
      <c r="U15" s="100" t="s">
        <v>95</v>
      </c>
      <c r="V15" s="120" t="s">
        <v>96</v>
      </c>
      <c r="W15" s="120"/>
      <c r="X15" s="120" t="s">
        <v>98</v>
      </c>
      <c r="Y15" s="120"/>
      <c r="Z15" s="120" t="s">
        <v>93</v>
      </c>
      <c r="AA15" s="120"/>
      <c r="AB15" s="144" t="s">
        <v>94</v>
      </c>
    </row>
    <row r="16" spans="1:28" ht="15.75" customHeight="1" x14ac:dyDescent="0.2">
      <c r="A16" s="101"/>
      <c r="B16" s="101"/>
      <c r="C16" s="101"/>
      <c r="D16" s="91" t="s">
        <v>4</v>
      </c>
      <c r="E16" s="108" t="s">
        <v>16</v>
      </c>
      <c r="F16" s="109"/>
      <c r="G16" s="109"/>
      <c r="H16" s="109"/>
      <c r="I16" s="109"/>
      <c r="J16" s="109"/>
      <c r="K16" s="109"/>
      <c r="L16" s="110"/>
      <c r="M16" s="91" t="s">
        <v>56</v>
      </c>
      <c r="N16" s="91" t="s">
        <v>57</v>
      </c>
      <c r="O16" s="100" t="s">
        <v>58</v>
      </c>
      <c r="P16" s="91" t="s">
        <v>64</v>
      </c>
      <c r="Q16" s="91" t="s">
        <v>65</v>
      </c>
      <c r="R16" s="91" t="s">
        <v>66</v>
      </c>
      <c r="S16" s="91" t="s">
        <v>67</v>
      </c>
      <c r="T16" s="101"/>
      <c r="U16" s="101"/>
      <c r="V16" s="120"/>
      <c r="W16" s="120"/>
      <c r="X16" s="120"/>
      <c r="Y16" s="120"/>
      <c r="Z16" s="120"/>
      <c r="AA16" s="120"/>
      <c r="AB16" s="144"/>
    </row>
    <row r="17" spans="1:28" ht="20.25" customHeight="1" x14ac:dyDescent="0.2">
      <c r="A17" s="101"/>
      <c r="B17" s="101"/>
      <c r="C17" s="101"/>
      <c r="D17" s="92"/>
      <c r="E17" s="91" t="s">
        <v>54</v>
      </c>
      <c r="F17" s="91" t="s">
        <v>83</v>
      </c>
      <c r="G17" s="100" t="s">
        <v>84</v>
      </c>
      <c r="H17" s="91" t="s">
        <v>62</v>
      </c>
      <c r="I17" s="91" t="s">
        <v>63</v>
      </c>
      <c r="J17" s="141" t="s">
        <v>17</v>
      </c>
      <c r="K17" s="142"/>
      <c r="L17" s="91" t="s">
        <v>55</v>
      </c>
      <c r="M17" s="92"/>
      <c r="N17" s="92"/>
      <c r="O17" s="101"/>
      <c r="P17" s="92"/>
      <c r="Q17" s="92"/>
      <c r="R17" s="92"/>
      <c r="S17" s="92"/>
      <c r="T17" s="101"/>
      <c r="U17" s="101"/>
      <c r="V17" s="120"/>
      <c r="W17" s="120"/>
      <c r="X17" s="120"/>
      <c r="Y17" s="120"/>
      <c r="Z17" s="120"/>
      <c r="AA17" s="120"/>
      <c r="AB17" s="144"/>
    </row>
    <row r="18" spans="1:28" ht="40.5" customHeight="1" x14ac:dyDescent="0.2">
      <c r="A18" s="101"/>
      <c r="B18" s="101"/>
      <c r="C18" s="101"/>
      <c r="D18" s="92"/>
      <c r="E18" s="92"/>
      <c r="F18" s="92"/>
      <c r="G18" s="101"/>
      <c r="H18" s="92"/>
      <c r="I18" s="92"/>
      <c r="J18" s="139" t="s">
        <v>6</v>
      </c>
      <c r="K18" s="145" t="s">
        <v>7</v>
      </c>
      <c r="L18" s="92"/>
      <c r="M18" s="92"/>
      <c r="N18" s="92"/>
      <c r="O18" s="101"/>
      <c r="P18" s="92"/>
      <c r="Q18" s="92"/>
      <c r="R18" s="92"/>
      <c r="S18" s="92"/>
      <c r="T18" s="101"/>
      <c r="U18" s="101"/>
      <c r="V18" s="120"/>
      <c r="W18" s="120"/>
      <c r="X18" s="120"/>
      <c r="Y18" s="120"/>
      <c r="Z18" s="120"/>
      <c r="AA18" s="120"/>
      <c r="AB18" s="144"/>
    </row>
    <row r="19" spans="1:28" ht="64.5" customHeight="1" x14ac:dyDescent="0.2">
      <c r="A19" s="102"/>
      <c r="B19" s="102"/>
      <c r="C19" s="102"/>
      <c r="D19" s="93"/>
      <c r="E19" s="92"/>
      <c r="F19" s="92"/>
      <c r="G19" s="102"/>
      <c r="H19" s="92"/>
      <c r="I19" s="92"/>
      <c r="J19" s="139"/>
      <c r="K19" s="146"/>
      <c r="L19" s="92"/>
      <c r="M19" s="93"/>
      <c r="N19" s="93"/>
      <c r="O19" s="102"/>
      <c r="P19" s="93"/>
      <c r="Q19" s="93"/>
      <c r="R19" s="93"/>
      <c r="S19" s="93"/>
      <c r="T19" s="102"/>
      <c r="U19" s="102"/>
      <c r="V19" s="62" t="s">
        <v>92</v>
      </c>
      <c r="W19" s="62" t="s">
        <v>90</v>
      </c>
      <c r="X19" s="62" t="s">
        <v>91</v>
      </c>
      <c r="Y19" s="62" t="s">
        <v>90</v>
      </c>
      <c r="Z19" s="62" t="s">
        <v>97</v>
      </c>
      <c r="AA19" s="62" t="s">
        <v>90</v>
      </c>
      <c r="AB19" s="144"/>
    </row>
    <row r="20" spans="1:28" s="33" customFormat="1" ht="15.75" customHeight="1" x14ac:dyDescent="0.2">
      <c r="A20" s="31">
        <v>1</v>
      </c>
      <c r="B20" s="24">
        <v>2</v>
      </c>
      <c r="C20" s="24">
        <v>3</v>
      </c>
      <c r="D20" s="24">
        <v>4</v>
      </c>
      <c r="E20" s="24">
        <v>5</v>
      </c>
      <c r="F20" s="24">
        <v>6</v>
      </c>
      <c r="G20" s="24">
        <v>7</v>
      </c>
      <c r="H20" s="24">
        <v>8</v>
      </c>
      <c r="I20" s="32">
        <v>9</v>
      </c>
      <c r="J20" s="24">
        <v>10</v>
      </c>
      <c r="K20" s="24">
        <v>11</v>
      </c>
      <c r="L20" s="24">
        <v>12</v>
      </c>
      <c r="M20" s="24">
        <v>13</v>
      </c>
      <c r="N20" s="24">
        <v>14</v>
      </c>
      <c r="O20" s="24">
        <v>15</v>
      </c>
      <c r="P20" s="24">
        <v>16</v>
      </c>
      <c r="Q20" s="24">
        <v>17</v>
      </c>
      <c r="R20" s="24">
        <v>18</v>
      </c>
      <c r="S20" s="24">
        <v>19</v>
      </c>
      <c r="T20" s="24">
        <v>20</v>
      </c>
      <c r="U20" s="24">
        <v>21</v>
      </c>
      <c r="V20" s="24">
        <v>22</v>
      </c>
      <c r="W20" s="24">
        <v>23</v>
      </c>
      <c r="X20" s="24">
        <v>24</v>
      </c>
      <c r="Y20" s="24">
        <v>25</v>
      </c>
      <c r="Z20" s="24">
        <v>26</v>
      </c>
      <c r="AA20" s="24">
        <v>27</v>
      </c>
      <c r="AB20" s="24">
        <v>28</v>
      </c>
    </row>
    <row r="21" spans="1:28" ht="13.5" customHeight="1" x14ac:dyDescent="0.2">
      <c r="A21" s="23" t="s">
        <v>18</v>
      </c>
      <c r="B21" s="96" t="s">
        <v>69</v>
      </c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97"/>
      <c r="AB21" s="98"/>
    </row>
    <row r="22" spans="1:28" ht="13.5" customHeight="1" x14ac:dyDescent="0.2">
      <c r="A22" s="2" t="s">
        <v>28</v>
      </c>
      <c r="B22" s="112" t="s">
        <v>52</v>
      </c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4"/>
    </row>
    <row r="23" spans="1:28" ht="48" x14ac:dyDescent="0.2">
      <c r="A23" s="74" t="s">
        <v>106</v>
      </c>
      <c r="B23" s="75" t="s">
        <v>107</v>
      </c>
      <c r="C23" s="33" t="s">
        <v>108</v>
      </c>
      <c r="D23" s="76">
        <v>426</v>
      </c>
      <c r="E23" s="77">
        <f>D23</f>
        <v>426</v>
      </c>
      <c r="F23" s="78"/>
      <c r="G23" s="78"/>
      <c r="H23" s="78"/>
      <c r="I23" s="78"/>
      <c r="J23" s="78"/>
      <c r="K23" s="78"/>
      <c r="L23" s="78"/>
      <c r="M23" s="79">
        <v>426</v>
      </c>
      <c r="N23" s="79"/>
      <c r="O23" s="79"/>
      <c r="P23" s="76">
        <v>426</v>
      </c>
      <c r="Q23" s="80"/>
      <c r="R23" s="80"/>
      <c r="S23" s="80"/>
      <c r="T23" s="81">
        <v>0</v>
      </c>
      <c r="U23" s="76">
        <v>0</v>
      </c>
      <c r="V23" s="76">
        <v>0</v>
      </c>
      <c r="W23" s="76">
        <v>0</v>
      </c>
      <c r="X23" s="76">
        <v>0</v>
      </c>
      <c r="Y23" s="76">
        <v>0</v>
      </c>
      <c r="Z23" s="76">
        <v>0</v>
      </c>
      <c r="AA23" s="76">
        <v>0</v>
      </c>
      <c r="AB23" s="76">
        <v>0</v>
      </c>
    </row>
    <row r="24" spans="1:28" ht="69.75" customHeight="1" x14ac:dyDescent="0.2">
      <c r="A24" s="38" t="s">
        <v>161</v>
      </c>
      <c r="B24" s="69" t="s">
        <v>160</v>
      </c>
      <c r="C24" s="38" t="s">
        <v>108</v>
      </c>
      <c r="D24" s="38">
        <v>4000</v>
      </c>
      <c r="E24" s="39">
        <f>D24</f>
        <v>4000</v>
      </c>
      <c r="F24" s="39"/>
      <c r="G24" s="39"/>
      <c r="H24" s="39"/>
      <c r="I24" s="39"/>
      <c r="J24" s="39"/>
      <c r="K24" s="39"/>
      <c r="L24" s="39"/>
      <c r="M24" s="39"/>
      <c r="N24" s="39">
        <f>E24</f>
        <v>4000</v>
      </c>
      <c r="O24" s="39"/>
      <c r="P24" s="39">
        <v>1000</v>
      </c>
      <c r="Q24" s="39">
        <f t="shared" ref="Q24:S24" si="0">P24</f>
        <v>1000</v>
      </c>
      <c r="R24" s="39">
        <f t="shared" si="0"/>
        <v>1000</v>
      </c>
      <c r="S24" s="39">
        <f t="shared" si="0"/>
        <v>1000</v>
      </c>
      <c r="T24" s="38">
        <v>100</v>
      </c>
      <c r="U24" s="38">
        <v>1449</v>
      </c>
      <c r="V24" s="38">
        <v>363.911</v>
      </c>
      <c r="W24" s="38">
        <v>1449</v>
      </c>
      <c r="X24" s="38"/>
      <c r="Y24" s="38"/>
      <c r="Z24" s="38"/>
      <c r="AA24" s="38"/>
      <c r="AB24" s="38"/>
    </row>
    <row r="25" spans="1:28" ht="12.75" customHeight="1" x14ac:dyDescent="0.2">
      <c r="A25" s="96" t="s">
        <v>30</v>
      </c>
      <c r="B25" s="97"/>
      <c r="C25" s="98"/>
      <c r="D25" s="36">
        <f>D23+D24</f>
        <v>4426</v>
      </c>
      <c r="E25" s="36">
        <f t="shared" ref="E25:AB25" si="1">E23+E24</f>
        <v>4426</v>
      </c>
      <c r="F25" s="36"/>
      <c r="G25" s="36"/>
      <c r="H25" s="36"/>
      <c r="I25" s="36"/>
      <c r="J25" s="36"/>
      <c r="K25" s="36"/>
      <c r="L25" s="36"/>
      <c r="M25" s="36">
        <f t="shared" si="1"/>
        <v>426</v>
      </c>
      <c r="N25" s="36">
        <f t="shared" si="1"/>
        <v>4000</v>
      </c>
      <c r="O25" s="36">
        <f t="shared" si="1"/>
        <v>0</v>
      </c>
      <c r="P25" s="36">
        <f t="shared" si="1"/>
        <v>1426</v>
      </c>
      <c r="Q25" s="36">
        <f t="shared" si="1"/>
        <v>1000</v>
      </c>
      <c r="R25" s="36">
        <f t="shared" si="1"/>
        <v>1000</v>
      </c>
      <c r="S25" s="36">
        <f t="shared" si="1"/>
        <v>1000</v>
      </c>
      <c r="T25" s="36">
        <f t="shared" si="1"/>
        <v>100</v>
      </c>
      <c r="U25" s="36">
        <f t="shared" si="1"/>
        <v>1449</v>
      </c>
      <c r="V25" s="36">
        <f t="shared" si="1"/>
        <v>363.911</v>
      </c>
      <c r="W25" s="36">
        <f t="shared" si="1"/>
        <v>1449</v>
      </c>
      <c r="X25" s="36">
        <f t="shared" si="1"/>
        <v>0</v>
      </c>
      <c r="Y25" s="36">
        <f t="shared" si="1"/>
        <v>0</v>
      </c>
      <c r="Z25" s="36">
        <f t="shared" si="1"/>
        <v>0</v>
      </c>
      <c r="AA25" s="36">
        <f t="shared" si="1"/>
        <v>0</v>
      </c>
      <c r="AB25" s="36">
        <f t="shared" si="1"/>
        <v>0</v>
      </c>
    </row>
    <row r="26" spans="1:28" ht="12.75" customHeight="1" x14ac:dyDescent="0.2">
      <c r="A26" s="2" t="s">
        <v>11</v>
      </c>
      <c r="B26" s="94" t="s">
        <v>75</v>
      </c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</row>
    <row r="27" spans="1:28" ht="12.75" customHeight="1" x14ac:dyDescent="0.2">
      <c r="A27" s="2" t="s">
        <v>77</v>
      </c>
      <c r="B27" s="116" t="s">
        <v>85</v>
      </c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6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</row>
    <row r="28" spans="1:28" ht="207.75" customHeight="1" x14ac:dyDescent="0.2">
      <c r="A28" s="38" t="s">
        <v>115</v>
      </c>
      <c r="B28" s="65" t="s">
        <v>135</v>
      </c>
      <c r="C28" s="51" t="s">
        <v>108</v>
      </c>
      <c r="D28" s="51">
        <f>E28</f>
        <v>1395.72</v>
      </c>
      <c r="E28" s="51">
        <v>1395.72</v>
      </c>
      <c r="F28" s="60"/>
      <c r="G28" s="60"/>
      <c r="H28" s="60"/>
      <c r="I28" s="60"/>
      <c r="J28" s="60"/>
      <c r="K28" s="60"/>
      <c r="L28" s="60"/>
      <c r="M28" s="60">
        <v>1395.72</v>
      </c>
      <c r="N28" s="51"/>
      <c r="O28" s="51"/>
      <c r="P28" s="60"/>
      <c r="Q28" s="60">
        <v>1395.72</v>
      </c>
      <c r="R28" s="60"/>
      <c r="S28" s="60"/>
      <c r="T28" s="37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</row>
    <row r="29" spans="1:28" ht="69.75" customHeight="1" x14ac:dyDescent="0.2">
      <c r="A29" s="55" t="s">
        <v>116</v>
      </c>
      <c r="B29" s="66" t="s">
        <v>109</v>
      </c>
      <c r="C29" s="37" t="s">
        <v>110</v>
      </c>
      <c r="D29" s="38">
        <f>E29</f>
        <v>1648.97</v>
      </c>
      <c r="E29" s="39">
        <f>N29</f>
        <v>1648.97</v>
      </c>
      <c r="F29" s="60"/>
      <c r="G29" s="60"/>
      <c r="H29" s="60"/>
      <c r="I29" s="60"/>
      <c r="J29" s="60"/>
      <c r="K29" s="60"/>
      <c r="L29" s="60"/>
      <c r="M29" s="60"/>
      <c r="N29" s="51">
        <f>R29</f>
        <v>1648.97</v>
      </c>
      <c r="O29" s="60"/>
      <c r="P29" s="51"/>
      <c r="Q29" s="60"/>
      <c r="R29" s="60">
        <v>1648.97</v>
      </c>
      <c r="S29" s="60"/>
      <c r="T29" s="37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</row>
    <row r="30" spans="1:28" ht="12.75" customHeight="1" x14ac:dyDescent="0.2">
      <c r="A30" s="121" t="s">
        <v>80</v>
      </c>
      <c r="B30" s="122"/>
      <c r="C30" s="123"/>
      <c r="D30" s="36">
        <f>D29+D28</f>
        <v>3044.69</v>
      </c>
      <c r="E30" s="36">
        <f t="shared" ref="E30:AB30" si="2">E29+E28</f>
        <v>3044.69</v>
      </c>
      <c r="F30" s="36"/>
      <c r="G30" s="36"/>
      <c r="H30" s="36"/>
      <c r="I30" s="36"/>
      <c r="J30" s="36"/>
      <c r="K30" s="36"/>
      <c r="L30" s="36"/>
      <c r="M30" s="36">
        <f t="shared" si="2"/>
        <v>1395.72</v>
      </c>
      <c r="N30" s="36">
        <f t="shared" si="2"/>
        <v>1648.97</v>
      </c>
      <c r="O30" s="36"/>
      <c r="P30" s="36"/>
      <c r="Q30" s="36">
        <f t="shared" si="2"/>
        <v>1395.72</v>
      </c>
      <c r="R30" s="36">
        <f t="shared" si="2"/>
        <v>1648.97</v>
      </c>
      <c r="S30" s="36"/>
      <c r="T30" s="36">
        <f t="shared" si="2"/>
        <v>0</v>
      </c>
      <c r="U30" s="36">
        <f t="shared" si="2"/>
        <v>0</v>
      </c>
      <c r="V30" s="36">
        <f t="shared" si="2"/>
        <v>0</v>
      </c>
      <c r="W30" s="36">
        <f t="shared" si="2"/>
        <v>0</v>
      </c>
      <c r="X30" s="36">
        <f t="shared" si="2"/>
        <v>0</v>
      </c>
      <c r="Y30" s="36">
        <f t="shared" si="2"/>
        <v>0</v>
      </c>
      <c r="Z30" s="36">
        <f t="shared" si="2"/>
        <v>0</v>
      </c>
      <c r="AA30" s="36">
        <f t="shared" si="2"/>
        <v>0</v>
      </c>
      <c r="AB30" s="36">
        <f t="shared" si="2"/>
        <v>0</v>
      </c>
    </row>
    <row r="31" spans="1:28" ht="12.75" customHeight="1" x14ac:dyDescent="0.2">
      <c r="A31" s="2" t="s">
        <v>78</v>
      </c>
      <c r="B31" s="116" t="s">
        <v>86</v>
      </c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  <c r="N31" s="116"/>
      <c r="O31" s="116"/>
      <c r="P31" s="116"/>
      <c r="Q31" s="116"/>
      <c r="R31" s="116"/>
      <c r="S31" s="116"/>
      <c r="T31" s="116"/>
      <c r="U31" s="116"/>
      <c r="V31" s="116"/>
      <c r="W31" s="116"/>
      <c r="X31" s="116"/>
      <c r="Y31" s="116"/>
      <c r="Z31" s="116"/>
      <c r="AA31" s="116"/>
      <c r="AB31" s="116"/>
    </row>
    <row r="32" spans="1:28" ht="36.75" customHeight="1" x14ac:dyDescent="0.2">
      <c r="A32" s="2" t="s">
        <v>114</v>
      </c>
      <c r="B32" s="49" t="s">
        <v>117</v>
      </c>
      <c r="C32" s="37" t="s">
        <v>155</v>
      </c>
      <c r="D32" s="36">
        <v>22000</v>
      </c>
      <c r="E32" s="36"/>
      <c r="F32" s="52"/>
      <c r="G32" s="36">
        <v>22000</v>
      </c>
      <c r="H32" s="59"/>
      <c r="I32" s="59"/>
      <c r="J32" s="59"/>
      <c r="K32" s="59"/>
      <c r="L32" s="59"/>
      <c r="M32" s="36">
        <f>G32</f>
        <v>22000</v>
      </c>
      <c r="N32" s="59"/>
      <c r="O32" s="5"/>
      <c r="P32" s="53">
        <v>11000</v>
      </c>
      <c r="Q32" s="53">
        <v>11000</v>
      </c>
      <c r="R32" s="59"/>
      <c r="S32" s="59"/>
      <c r="T32" s="59">
        <v>262</v>
      </c>
      <c r="U32" s="36">
        <f>Y32</f>
        <v>513.24</v>
      </c>
      <c r="V32" s="36">
        <v>0</v>
      </c>
      <c r="W32" s="36">
        <v>0</v>
      </c>
      <c r="X32" s="36">
        <v>15.64</v>
      </c>
      <c r="Y32" s="36">
        <v>513.24</v>
      </c>
      <c r="Z32" s="36">
        <v>0</v>
      </c>
      <c r="AA32" s="36">
        <v>0</v>
      </c>
      <c r="AB32" s="36">
        <v>0</v>
      </c>
    </row>
    <row r="33" spans="1:28" ht="12.75" customHeight="1" x14ac:dyDescent="0.2">
      <c r="A33" s="140" t="s">
        <v>81</v>
      </c>
      <c r="B33" s="140"/>
      <c r="C33" s="140"/>
      <c r="D33" s="36">
        <f>D32</f>
        <v>22000</v>
      </c>
      <c r="E33" s="36"/>
      <c r="F33" s="36"/>
      <c r="G33" s="36">
        <f>G32</f>
        <v>22000</v>
      </c>
      <c r="H33" s="59"/>
      <c r="I33" s="59"/>
      <c r="J33" s="59"/>
      <c r="K33" s="59"/>
      <c r="L33" s="59"/>
      <c r="M33" s="36">
        <f>G33</f>
        <v>22000</v>
      </c>
      <c r="N33" s="59"/>
      <c r="O33" s="5"/>
      <c r="P33" s="53">
        <v>11000</v>
      </c>
      <c r="Q33" s="53">
        <v>11000</v>
      </c>
      <c r="R33" s="59"/>
      <c r="S33" s="59"/>
      <c r="T33" s="59"/>
      <c r="U33" s="36">
        <f>U32</f>
        <v>513.24</v>
      </c>
      <c r="V33" s="36">
        <f t="shared" ref="V33:AB33" si="3">V32</f>
        <v>0</v>
      </c>
      <c r="W33" s="36">
        <f t="shared" si="3"/>
        <v>0</v>
      </c>
      <c r="X33" s="36">
        <f t="shared" si="3"/>
        <v>15.64</v>
      </c>
      <c r="Y33" s="36">
        <f t="shared" si="3"/>
        <v>513.24</v>
      </c>
      <c r="Z33" s="36">
        <f t="shared" si="3"/>
        <v>0</v>
      </c>
      <c r="AA33" s="36">
        <f t="shared" si="3"/>
        <v>0</v>
      </c>
      <c r="AB33" s="36">
        <f t="shared" si="3"/>
        <v>0</v>
      </c>
    </row>
    <row r="34" spans="1:28" ht="12.75" customHeight="1" x14ac:dyDescent="0.2">
      <c r="A34" s="2" t="s">
        <v>79</v>
      </c>
      <c r="B34" s="116" t="s">
        <v>87</v>
      </c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  <c r="N34" s="116"/>
      <c r="O34" s="116"/>
      <c r="P34" s="116"/>
      <c r="Q34" s="116"/>
      <c r="R34" s="116"/>
      <c r="S34" s="116"/>
      <c r="T34" s="116"/>
      <c r="U34" s="116"/>
      <c r="V34" s="116"/>
      <c r="W34" s="116"/>
      <c r="X34" s="116"/>
      <c r="Y34" s="116"/>
      <c r="Z34" s="116"/>
      <c r="AA34" s="116"/>
      <c r="AB34" s="116"/>
    </row>
    <row r="35" spans="1:28" ht="12.75" customHeight="1" x14ac:dyDescent="0.2">
      <c r="A35" s="61"/>
      <c r="B35" s="61"/>
      <c r="C35" s="61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"/>
      <c r="P35" s="5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</row>
    <row r="36" spans="1:28" ht="12.75" customHeight="1" x14ac:dyDescent="0.2">
      <c r="A36" s="140" t="s">
        <v>82</v>
      </c>
      <c r="B36" s="140"/>
      <c r="C36" s="140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"/>
      <c r="P36" s="5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</row>
    <row r="37" spans="1:28" ht="12.75" customHeight="1" x14ac:dyDescent="0.2">
      <c r="A37" s="117" t="s">
        <v>31</v>
      </c>
      <c r="B37" s="117"/>
      <c r="C37" s="117"/>
      <c r="D37" s="36">
        <f>D33+D30</f>
        <v>25044.69</v>
      </c>
      <c r="E37" s="36">
        <f t="shared" ref="E37" si="4">E33+E30</f>
        <v>3044.69</v>
      </c>
      <c r="F37" s="36"/>
      <c r="G37" s="36">
        <f>G33</f>
        <v>22000</v>
      </c>
      <c r="H37" s="59"/>
      <c r="I37" s="59"/>
      <c r="J37" s="59"/>
      <c r="K37" s="59"/>
      <c r="L37" s="59"/>
      <c r="M37" s="36">
        <f>M33+M30</f>
        <v>23395.72</v>
      </c>
      <c r="N37" s="36">
        <f>N33+N30</f>
        <v>1648.97</v>
      </c>
      <c r="O37" s="36"/>
      <c r="P37" s="36">
        <f t="shared" ref="P37:R37" si="5">P33+P30</f>
        <v>11000</v>
      </c>
      <c r="Q37" s="36">
        <f t="shared" si="5"/>
        <v>12395.72</v>
      </c>
      <c r="R37" s="36">
        <f t="shared" si="5"/>
        <v>1648.97</v>
      </c>
      <c r="S37" s="36"/>
      <c r="T37" s="36"/>
      <c r="U37" s="36">
        <f t="shared" ref="U37:AB37" si="6">U33</f>
        <v>513.24</v>
      </c>
      <c r="V37" s="36">
        <f t="shared" si="6"/>
        <v>0</v>
      </c>
      <c r="W37" s="36">
        <f t="shared" si="6"/>
        <v>0</v>
      </c>
      <c r="X37" s="36">
        <f t="shared" si="6"/>
        <v>15.64</v>
      </c>
      <c r="Y37" s="36">
        <f t="shared" si="6"/>
        <v>513.24</v>
      </c>
      <c r="Z37" s="36">
        <f t="shared" si="6"/>
        <v>0</v>
      </c>
      <c r="AA37" s="36">
        <f t="shared" si="6"/>
        <v>0</v>
      </c>
      <c r="AB37" s="36">
        <f t="shared" si="6"/>
        <v>0</v>
      </c>
    </row>
    <row r="38" spans="1:28" ht="17.25" customHeight="1" x14ac:dyDescent="0.2">
      <c r="A38" s="2" t="s">
        <v>29</v>
      </c>
      <c r="B38" s="108" t="s">
        <v>50</v>
      </c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W38" s="109"/>
      <c r="X38" s="109"/>
      <c r="Y38" s="109"/>
      <c r="Z38" s="109"/>
      <c r="AA38" s="109"/>
      <c r="AB38" s="110"/>
    </row>
    <row r="39" spans="1:28" ht="54" customHeight="1" x14ac:dyDescent="0.2">
      <c r="A39" s="55" t="s">
        <v>157</v>
      </c>
      <c r="B39" s="68" t="s">
        <v>141</v>
      </c>
      <c r="C39" s="67" t="s">
        <v>142</v>
      </c>
      <c r="D39" s="46">
        <f>E39</f>
        <v>874.8</v>
      </c>
      <c r="E39" s="44">
        <f>M39</f>
        <v>874.8</v>
      </c>
      <c r="F39" s="25"/>
      <c r="G39" s="25"/>
      <c r="H39" s="25"/>
      <c r="I39" s="25"/>
      <c r="J39" s="25"/>
      <c r="K39" s="25"/>
      <c r="L39" s="25"/>
      <c r="M39" s="38">
        <f>P39+S39</f>
        <v>874.8</v>
      </c>
      <c r="N39" s="59"/>
      <c r="O39" s="54"/>
      <c r="P39" s="38">
        <v>437.4</v>
      </c>
      <c r="Q39" s="59"/>
      <c r="R39" s="59"/>
      <c r="S39" s="37">
        <v>437.4</v>
      </c>
      <c r="T39" s="37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</row>
    <row r="40" spans="1:28" ht="15" customHeight="1" x14ac:dyDescent="0.2">
      <c r="A40" s="96" t="s">
        <v>32</v>
      </c>
      <c r="B40" s="97"/>
      <c r="C40" s="98"/>
      <c r="D40" s="46">
        <f>D39</f>
        <v>874.8</v>
      </c>
      <c r="E40" s="46">
        <f>E39</f>
        <v>874.8</v>
      </c>
      <c r="F40" s="46"/>
      <c r="G40" s="46"/>
      <c r="H40" s="46"/>
      <c r="I40" s="46"/>
      <c r="J40" s="46"/>
      <c r="K40" s="46"/>
      <c r="L40" s="46"/>
      <c r="M40" s="46">
        <f t="shared" ref="M40:AB40" si="7">M39</f>
        <v>874.8</v>
      </c>
      <c r="N40" s="46"/>
      <c r="O40" s="46"/>
      <c r="P40" s="46">
        <f t="shared" si="7"/>
        <v>437.4</v>
      </c>
      <c r="Q40" s="46"/>
      <c r="R40" s="46"/>
      <c r="S40" s="46">
        <f t="shared" si="7"/>
        <v>437.4</v>
      </c>
      <c r="T40" s="46">
        <f t="shared" si="7"/>
        <v>0</v>
      </c>
      <c r="U40" s="46">
        <f t="shared" si="7"/>
        <v>0</v>
      </c>
      <c r="V40" s="46">
        <f t="shared" si="7"/>
        <v>0</v>
      </c>
      <c r="W40" s="46">
        <f t="shared" si="7"/>
        <v>0</v>
      </c>
      <c r="X40" s="46">
        <f t="shared" si="7"/>
        <v>0</v>
      </c>
      <c r="Y40" s="46">
        <f t="shared" si="7"/>
        <v>0</v>
      </c>
      <c r="Z40" s="46">
        <f t="shared" si="7"/>
        <v>0</v>
      </c>
      <c r="AA40" s="46">
        <f t="shared" si="7"/>
        <v>0</v>
      </c>
      <c r="AB40" s="46">
        <f t="shared" si="7"/>
        <v>0</v>
      </c>
    </row>
    <row r="41" spans="1:28" x14ac:dyDescent="0.2">
      <c r="A41" s="2" t="s">
        <v>33</v>
      </c>
      <c r="B41" s="108" t="s">
        <v>59</v>
      </c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09"/>
      <c r="X41" s="109"/>
      <c r="Y41" s="109"/>
      <c r="Z41" s="109"/>
      <c r="AA41" s="109"/>
      <c r="AB41" s="110"/>
    </row>
    <row r="42" spans="1:28" s="22" customFormat="1" x14ac:dyDescent="0.2">
      <c r="A42" s="64"/>
      <c r="B42" s="61"/>
      <c r="C42" s="61"/>
      <c r="D42" s="61"/>
      <c r="E42" s="25"/>
      <c r="F42" s="25"/>
      <c r="G42" s="25"/>
      <c r="H42" s="25"/>
      <c r="I42" s="25"/>
      <c r="J42" s="25"/>
      <c r="K42" s="25"/>
      <c r="L42" s="25"/>
      <c r="M42" s="61"/>
      <c r="N42" s="61"/>
      <c r="O42" s="5"/>
      <c r="P42" s="5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</row>
    <row r="43" spans="1:28" s="22" customFormat="1" x14ac:dyDescent="0.2">
      <c r="A43" s="117" t="s">
        <v>34</v>
      </c>
      <c r="B43" s="117"/>
      <c r="C43" s="117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3"/>
      <c r="P43" s="3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</row>
    <row r="44" spans="1:28" s="22" customFormat="1" ht="13.5" customHeight="1" x14ac:dyDescent="0.2">
      <c r="A44" s="2" t="s">
        <v>88</v>
      </c>
      <c r="B44" s="94" t="s">
        <v>47</v>
      </c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</row>
    <row r="45" spans="1:28" s="22" customFormat="1" ht="70.5" customHeight="1" x14ac:dyDescent="0.2">
      <c r="A45" s="55" t="s">
        <v>112</v>
      </c>
      <c r="B45" s="69" t="s">
        <v>136</v>
      </c>
      <c r="C45" s="37" t="s">
        <v>108</v>
      </c>
      <c r="D45" s="38">
        <f>O45+P45</f>
        <v>106.57</v>
      </c>
      <c r="E45" s="38">
        <f>D45</f>
        <v>106.57</v>
      </c>
      <c r="F45" s="38"/>
      <c r="G45" s="37"/>
      <c r="H45" s="37"/>
      <c r="I45" s="37"/>
      <c r="J45" s="37"/>
      <c r="K45" s="37"/>
      <c r="L45" s="37"/>
      <c r="M45" s="38">
        <f>O45+P45</f>
        <v>106.57</v>
      </c>
      <c r="N45" s="37"/>
      <c r="O45" s="37">
        <v>106.57</v>
      </c>
      <c r="P45" s="37"/>
      <c r="Q45" s="37"/>
      <c r="R45" s="37"/>
      <c r="S45" s="37"/>
      <c r="T45" s="37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</row>
    <row r="46" spans="1:28" s="22" customFormat="1" ht="87" customHeight="1" x14ac:dyDescent="0.2">
      <c r="A46" s="55" t="s">
        <v>113</v>
      </c>
      <c r="B46" s="69" t="s">
        <v>137</v>
      </c>
      <c r="C46" s="37" t="s">
        <v>111</v>
      </c>
      <c r="D46" s="38">
        <f>E46</f>
        <v>849.33</v>
      </c>
      <c r="E46" s="44">
        <f>M46</f>
        <v>849.33</v>
      </c>
      <c r="F46" s="43"/>
      <c r="G46" s="43"/>
      <c r="H46" s="43"/>
      <c r="I46" s="43"/>
      <c r="J46" s="43"/>
      <c r="K46" s="43"/>
      <c r="L46" s="43"/>
      <c r="M46" s="38">
        <f>O46+P46+Q46</f>
        <v>849.33</v>
      </c>
      <c r="N46" s="38"/>
      <c r="O46" s="38">
        <v>637</v>
      </c>
      <c r="P46" s="38">
        <v>212.33</v>
      </c>
      <c r="Q46" s="38"/>
      <c r="R46" s="38"/>
      <c r="S46" s="37"/>
      <c r="T46" s="37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</v>
      </c>
      <c r="Z46" s="38">
        <v>0</v>
      </c>
      <c r="AA46" s="38">
        <v>0</v>
      </c>
      <c r="AB46" s="38">
        <v>0</v>
      </c>
    </row>
    <row r="47" spans="1:28" s="22" customFormat="1" ht="13.5" customHeight="1" x14ac:dyDescent="0.2">
      <c r="A47" s="96" t="s">
        <v>35</v>
      </c>
      <c r="B47" s="97"/>
      <c r="C47" s="98"/>
      <c r="D47" s="36">
        <f>D46+D45</f>
        <v>955.90000000000009</v>
      </c>
      <c r="E47" s="36">
        <f t="shared" ref="E47:AB47" si="8">E46+E45</f>
        <v>955.90000000000009</v>
      </c>
      <c r="F47" s="36"/>
      <c r="G47" s="36"/>
      <c r="H47" s="36"/>
      <c r="I47" s="36"/>
      <c r="J47" s="36"/>
      <c r="K47" s="36"/>
      <c r="L47" s="36"/>
      <c r="M47" s="36">
        <f t="shared" si="8"/>
        <v>955.90000000000009</v>
      </c>
      <c r="N47" s="36"/>
      <c r="O47" s="36">
        <f t="shared" si="8"/>
        <v>743.56999999999994</v>
      </c>
      <c r="P47" s="36">
        <f t="shared" si="8"/>
        <v>212.33</v>
      </c>
      <c r="Q47" s="36"/>
      <c r="R47" s="36"/>
      <c r="S47" s="36"/>
      <c r="T47" s="36">
        <f t="shared" si="8"/>
        <v>0</v>
      </c>
      <c r="U47" s="36">
        <f t="shared" si="8"/>
        <v>0</v>
      </c>
      <c r="V47" s="36">
        <f t="shared" si="8"/>
        <v>0</v>
      </c>
      <c r="W47" s="36">
        <f t="shared" si="8"/>
        <v>0</v>
      </c>
      <c r="X47" s="36">
        <f t="shared" si="8"/>
        <v>0</v>
      </c>
      <c r="Y47" s="36">
        <f t="shared" si="8"/>
        <v>0</v>
      </c>
      <c r="Z47" s="36">
        <f t="shared" si="8"/>
        <v>0</v>
      </c>
      <c r="AA47" s="36">
        <f t="shared" si="8"/>
        <v>0</v>
      </c>
      <c r="AB47" s="36">
        <f t="shared" si="8"/>
        <v>0</v>
      </c>
    </row>
    <row r="48" spans="1:28" ht="15.75" customHeight="1" x14ac:dyDescent="0.2">
      <c r="A48" s="64" t="s">
        <v>89</v>
      </c>
      <c r="B48" s="108" t="s">
        <v>19</v>
      </c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09"/>
      <c r="R48" s="109"/>
      <c r="S48" s="109"/>
      <c r="T48" s="109"/>
      <c r="U48" s="109"/>
      <c r="V48" s="109"/>
      <c r="W48" s="109"/>
      <c r="X48" s="109"/>
      <c r="Y48" s="109"/>
      <c r="Z48" s="109"/>
      <c r="AA48" s="109"/>
      <c r="AB48" s="110"/>
    </row>
    <row r="49" spans="1:31" ht="72" x14ac:dyDescent="0.2">
      <c r="A49" s="70" t="s">
        <v>138</v>
      </c>
      <c r="B49" s="71" t="s">
        <v>139</v>
      </c>
      <c r="C49" s="37" t="s">
        <v>140</v>
      </c>
      <c r="D49" s="46">
        <f>E49</f>
        <v>999.99</v>
      </c>
      <c r="E49" s="44">
        <f>N49</f>
        <v>999.99</v>
      </c>
      <c r="F49" s="25"/>
      <c r="G49" s="25"/>
      <c r="H49" s="25"/>
      <c r="I49" s="25"/>
      <c r="J49" s="25"/>
      <c r="K49" s="25"/>
      <c r="L49" s="25"/>
      <c r="M49" s="61"/>
      <c r="N49" s="37">
        <f>O49+P49+Q49+R49</f>
        <v>999.99</v>
      </c>
      <c r="O49" s="37">
        <v>333.33</v>
      </c>
      <c r="P49" s="37">
        <v>333.33</v>
      </c>
      <c r="Q49" s="37">
        <v>333.33</v>
      </c>
      <c r="R49" s="37"/>
      <c r="S49" s="61"/>
      <c r="T49" s="24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</row>
    <row r="50" spans="1:31" ht="14.25" customHeight="1" x14ac:dyDescent="0.2">
      <c r="A50" s="96" t="s">
        <v>36</v>
      </c>
      <c r="B50" s="97"/>
      <c r="C50" s="98"/>
      <c r="D50" s="50">
        <f>D49</f>
        <v>999.99</v>
      </c>
      <c r="E50" s="50">
        <f>E49</f>
        <v>999.99</v>
      </c>
      <c r="F50" s="59"/>
      <c r="G50" s="59"/>
      <c r="H50" s="59"/>
      <c r="I50" s="59"/>
      <c r="J50" s="59"/>
      <c r="K50" s="59"/>
      <c r="L50" s="59"/>
      <c r="M50" s="59"/>
      <c r="N50" s="59">
        <f>N49</f>
        <v>999.99</v>
      </c>
      <c r="O50" s="59">
        <f t="shared" ref="O50:Q50" si="9">O49</f>
        <v>333.33</v>
      </c>
      <c r="P50" s="59">
        <f t="shared" si="9"/>
        <v>333.33</v>
      </c>
      <c r="Q50" s="59">
        <f t="shared" si="9"/>
        <v>333.33</v>
      </c>
      <c r="R50" s="59"/>
      <c r="S50" s="59"/>
      <c r="T50" s="59"/>
      <c r="U50" s="36">
        <f>U49</f>
        <v>0</v>
      </c>
      <c r="V50" s="36">
        <f t="shared" ref="V50:AB50" si="10">V49</f>
        <v>0</v>
      </c>
      <c r="W50" s="36">
        <f t="shared" si="10"/>
        <v>0</v>
      </c>
      <c r="X50" s="36">
        <f t="shared" si="10"/>
        <v>0</v>
      </c>
      <c r="Y50" s="36">
        <f t="shared" si="10"/>
        <v>0</v>
      </c>
      <c r="Z50" s="36">
        <f t="shared" si="10"/>
        <v>0</v>
      </c>
      <c r="AA50" s="36">
        <f t="shared" si="10"/>
        <v>0</v>
      </c>
      <c r="AB50" s="36">
        <f t="shared" si="10"/>
        <v>0</v>
      </c>
    </row>
    <row r="51" spans="1:31" ht="14.25" customHeight="1" x14ac:dyDescent="0.2">
      <c r="A51" s="2" t="s">
        <v>76</v>
      </c>
      <c r="B51" s="108" t="s">
        <v>20</v>
      </c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10"/>
    </row>
    <row r="52" spans="1:31" ht="78.75" customHeight="1" x14ac:dyDescent="0.2">
      <c r="A52" s="55" t="s">
        <v>121</v>
      </c>
      <c r="B52" s="69" t="s">
        <v>118</v>
      </c>
      <c r="C52" s="38" t="s">
        <v>111</v>
      </c>
      <c r="D52" s="38">
        <f>E52</f>
        <v>1000</v>
      </c>
      <c r="E52" s="38">
        <v>1000</v>
      </c>
      <c r="F52" s="43"/>
      <c r="G52" s="43"/>
      <c r="H52" s="43"/>
      <c r="I52" s="43"/>
      <c r="J52" s="43"/>
      <c r="K52" s="43"/>
      <c r="L52" s="43"/>
      <c r="M52" s="37"/>
      <c r="N52" s="38">
        <f>D52</f>
        <v>1000</v>
      </c>
      <c r="O52" s="45"/>
      <c r="P52" s="45"/>
      <c r="Q52" s="37"/>
      <c r="R52" s="37"/>
      <c r="S52" s="38">
        <f>E52</f>
        <v>1000</v>
      </c>
      <c r="T52" s="37">
        <v>0</v>
      </c>
      <c r="U52" s="38">
        <v>0</v>
      </c>
      <c r="V52" s="38">
        <v>0</v>
      </c>
      <c r="W52" s="38">
        <v>0</v>
      </c>
      <c r="X52" s="38">
        <v>0</v>
      </c>
      <c r="Y52" s="38">
        <v>0</v>
      </c>
      <c r="Z52" s="38">
        <v>0</v>
      </c>
      <c r="AA52" s="38">
        <v>0</v>
      </c>
      <c r="AB52" s="38">
        <v>0</v>
      </c>
    </row>
    <row r="53" spans="1:31" ht="66.75" customHeight="1" x14ac:dyDescent="0.2">
      <c r="A53" s="55" t="s">
        <v>122</v>
      </c>
      <c r="B53" s="69" t="s">
        <v>119</v>
      </c>
      <c r="C53" s="38" t="s">
        <v>111</v>
      </c>
      <c r="D53" s="54">
        <f>E53</f>
        <v>500</v>
      </c>
      <c r="E53" s="54">
        <v>500</v>
      </c>
      <c r="F53" s="37"/>
      <c r="G53" s="37"/>
      <c r="H53" s="37"/>
      <c r="I53" s="37"/>
      <c r="J53" s="37"/>
      <c r="K53" s="37"/>
      <c r="L53" s="37"/>
      <c r="M53" s="37"/>
      <c r="N53" s="38">
        <f>D53</f>
        <v>500</v>
      </c>
      <c r="O53" s="45"/>
      <c r="P53" s="45"/>
      <c r="Q53" s="38">
        <f>N53</f>
        <v>500</v>
      </c>
      <c r="R53" s="37"/>
      <c r="S53" s="38"/>
      <c r="T53" s="37">
        <v>0</v>
      </c>
      <c r="U53" s="38">
        <v>0</v>
      </c>
      <c r="V53" s="38">
        <v>0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</row>
    <row r="54" spans="1:31" ht="123" customHeight="1" x14ac:dyDescent="0.2">
      <c r="A54" s="55" t="s">
        <v>123</v>
      </c>
      <c r="B54" s="69" t="s">
        <v>159</v>
      </c>
      <c r="C54" s="38" t="s">
        <v>111</v>
      </c>
      <c r="D54" s="54">
        <v>1050</v>
      </c>
      <c r="E54" s="54">
        <f>D54</f>
        <v>1050</v>
      </c>
      <c r="F54" s="37"/>
      <c r="G54" s="37"/>
      <c r="H54" s="37"/>
      <c r="I54" s="37"/>
      <c r="J54" s="37"/>
      <c r="K54" s="37"/>
      <c r="L54" s="37"/>
      <c r="M54" s="37"/>
      <c r="N54" s="38">
        <f>E54</f>
        <v>1050</v>
      </c>
      <c r="O54" s="56">
        <v>1050</v>
      </c>
      <c r="P54" s="45"/>
      <c r="Q54" s="38"/>
      <c r="R54" s="37"/>
      <c r="S54" s="38"/>
      <c r="T54" s="37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</row>
    <row r="55" spans="1:31" ht="49.5" customHeight="1" x14ac:dyDescent="0.2">
      <c r="A55" s="55" t="s">
        <v>158</v>
      </c>
      <c r="B55" s="71" t="s">
        <v>120</v>
      </c>
      <c r="C55" s="38" t="s">
        <v>181</v>
      </c>
      <c r="D55" s="38">
        <v>2522.0500000000002</v>
      </c>
      <c r="E55" s="38">
        <f>D55</f>
        <v>2522.0500000000002</v>
      </c>
      <c r="F55" s="37"/>
      <c r="G55" s="37"/>
      <c r="H55" s="37"/>
      <c r="I55" s="37"/>
      <c r="J55" s="37"/>
      <c r="K55" s="37"/>
      <c r="L55" s="38"/>
      <c r="M55" s="38">
        <f>D55</f>
        <v>2522.0500000000002</v>
      </c>
      <c r="N55" s="37"/>
      <c r="O55" s="45">
        <v>992.98</v>
      </c>
      <c r="P55" s="38">
        <v>331.63</v>
      </c>
      <c r="Q55" s="37"/>
      <c r="R55" s="37">
        <v>497.44</v>
      </c>
      <c r="S55" s="38">
        <v>700</v>
      </c>
      <c r="T55" s="37">
        <v>0</v>
      </c>
      <c r="U55" s="38">
        <v>0</v>
      </c>
      <c r="V55" s="38">
        <v>0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</row>
    <row r="56" spans="1:31" ht="49.5" customHeight="1" x14ac:dyDescent="0.2">
      <c r="A56" s="55" t="s">
        <v>162</v>
      </c>
      <c r="B56" s="71" t="s">
        <v>163</v>
      </c>
      <c r="C56" s="38" t="s">
        <v>108</v>
      </c>
      <c r="D56" s="38">
        <v>400</v>
      </c>
      <c r="E56" s="38">
        <f>D56</f>
        <v>400</v>
      </c>
      <c r="F56" s="37"/>
      <c r="G56" s="37"/>
      <c r="H56" s="37"/>
      <c r="I56" s="37"/>
      <c r="J56" s="37"/>
      <c r="K56" s="37"/>
      <c r="L56" s="38"/>
      <c r="M56" s="38"/>
      <c r="N56" s="38">
        <f>E56</f>
        <v>400</v>
      </c>
      <c r="O56" s="45"/>
      <c r="P56" s="38">
        <f>N56</f>
        <v>400</v>
      </c>
      <c r="Q56" s="37"/>
      <c r="R56" s="37"/>
      <c r="S56" s="38"/>
      <c r="T56" s="37">
        <v>0</v>
      </c>
      <c r="U56" s="38">
        <v>0</v>
      </c>
      <c r="V56" s="38">
        <v>0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0</v>
      </c>
    </row>
    <row r="57" spans="1:31" ht="21.75" customHeight="1" x14ac:dyDescent="0.2">
      <c r="A57" s="115" t="s">
        <v>48</v>
      </c>
      <c r="B57" s="118"/>
      <c r="C57" s="118"/>
      <c r="D57" s="36">
        <f>D55+D53+D52+D54+D56</f>
        <v>5472.05</v>
      </c>
      <c r="E57" s="36">
        <f>E55+E53+E52+E54+E56</f>
        <v>5472.05</v>
      </c>
      <c r="F57" s="36"/>
      <c r="G57" s="36"/>
      <c r="H57" s="36"/>
      <c r="I57" s="36"/>
      <c r="J57" s="36"/>
      <c r="K57" s="36"/>
      <c r="L57" s="36"/>
      <c r="M57" s="36">
        <f t="shared" ref="M57:AB57" si="11">M55+M53+M52+M54+M56</f>
        <v>2522.0500000000002</v>
      </c>
      <c r="N57" s="36">
        <f t="shared" si="11"/>
        <v>2950</v>
      </c>
      <c r="O57" s="36">
        <f t="shared" si="11"/>
        <v>2042.98</v>
      </c>
      <c r="P57" s="36">
        <f t="shared" si="11"/>
        <v>731.63</v>
      </c>
      <c r="Q57" s="36">
        <f t="shared" si="11"/>
        <v>500</v>
      </c>
      <c r="R57" s="36">
        <f t="shared" si="11"/>
        <v>497.44</v>
      </c>
      <c r="S57" s="36">
        <f t="shared" si="11"/>
        <v>1700</v>
      </c>
      <c r="T57" s="36">
        <f t="shared" si="11"/>
        <v>0</v>
      </c>
      <c r="U57" s="36">
        <f t="shared" si="11"/>
        <v>0</v>
      </c>
      <c r="V57" s="36">
        <f t="shared" si="11"/>
        <v>0</v>
      </c>
      <c r="W57" s="36">
        <f t="shared" si="11"/>
        <v>0</v>
      </c>
      <c r="X57" s="36">
        <f t="shared" si="11"/>
        <v>0</v>
      </c>
      <c r="Y57" s="36">
        <f t="shared" si="11"/>
        <v>0</v>
      </c>
      <c r="Z57" s="36">
        <f t="shared" si="11"/>
        <v>0</v>
      </c>
      <c r="AA57" s="36">
        <f t="shared" si="11"/>
        <v>0</v>
      </c>
      <c r="AB57" s="36">
        <f t="shared" si="11"/>
        <v>0</v>
      </c>
    </row>
    <row r="58" spans="1:31" ht="15.75" customHeight="1" x14ac:dyDescent="0.2">
      <c r="A58" s="115" t="s">
        <v>25</v>
      </c>
      <c r="B58" s="119"/>
      <c r="C58" s="119"/>
      <c r="D58" s="36">
        <f>D57+D50+D47+D40+D37+D25</f>
        <v>37773.43</v>
      </c>
      <c r="E58" s="36">
        <f t="shared" ref="E58:G58" si="12">E57+E50+E47+E40+E37+E25</f>
        <v>15773.43</v>
      </c>
      <c r="F58" s="36"/>
      <c r="G58" s="36">
        <f t="shared" si="12"/>
        <v>22000</v>
      </c>
      <c r="H58" s="36"/>
      <c r="I58" s="36"/>
      <c r="J58" s="36"/>
      <c r="K58" s="36"/>
      <c r="L58" s="36"/>
      <c r="M58" s="36">
        <f t="shared" ref="M58" si="13">M57+M50+M47+M40+M37+M25</f>
        <v>28174.47</v>
      </c>
      <c r="N58" s="36">
        <f t="shared" ref="N58" si="14">N57+N50+N47+N40+N37+N25</f>
        <v>9598.9599999999991</v>
      </c>
      <c r="O58" s="36">
        <f t="shared" ref="O58" si="15">O57+O50+O47+O40+O37+O25</f>
        <v>3119.88</v>
      </c>
      <c r="P58" s="36">
        <f t="shared" ref="P58" si="16">P57+P50+P47+P40+P37+P25</f>
        <v>14140.69</v>
      </c>
      <c r="Q58" s="36">
        <f t="shared" ref="Q58" si="17">Q57+Q50+Q47+Q40+Q37+Q25</f>
        <v>14229.05</v>
      </c>
      <c r="R58" s="36">
        <f t="shared" ref="R58" si="18">R57+R50+R47+R40+R37+R25</f>
        <v>3146.41</v>
      </c>
      <c r="S58" s="36">
        <f t="shared" ref="S58" si="19">S57+S50+S47+S40+S37+S25</f>
        <v>3137.4</v>
      </c>
      <c r="T58" s="36">
        <f t="shared" ref="T58" si="20">T57+T50+T47+T40+T37+T25</f>
        <v>100</v>
      </c>
      <c r="U58" s="36">
        <f t="shared" ref="U58" si="21">U57+U50+U47+U40+U37+U25</f>
        <v>1962.24</v>
      </c>
      <c r="V58" s="36">
        <f t="shared" ref="V58" si="22">V57+V50+V47+V40+V37+V25</f>
        <v>363.911</v>
      </c>
      <c r="W58" s="36">
        <f t="shared" ref="W58" si="23">W57+W50+W47+W40+W37+W25</f>
        <v>1449</v>
      </c>
      <c r="X58" s="36">
        <f t="shared" ref="X58" si="24">X57+X50+X47+X40+X37+X25</f>
        <v>15.64</v>
      </c>
      <c r="Y58" s="36">
        <f t="shared" ref="Y58" si="25">Y57+Y50+Y47+Y40+Y37+Y25</f>
        <v>513.24</v>
      </c>
      <c r="Z58" s="36">
        <f t="shared" ref="Z58" si="26">Z57+Z50+Z47+Z40+Z37+Z25</f>
        <v>0</v>
      </c>
      <c r="AA58" s="36">
        <f t="shared" ref="AA58" si="27">AA57+AA50+AA47+AA40+AA37+AA25</f>
        <v>0</v>
      </c>
      <c r="AB58" s="36">
        <f t="shared" ref="AB58" si="28">AB57+AB50+AB47+AB40+AB37+AB25</f>
        <v>0</v>
      </c>
      <c r="AC58" s="42"/>
      <c r="AD58" s="42"/>
    </row>
    <row r="59" spans="1:31" ht="14.25" customHeight="1" x14ac:dyDescent="0.2">
      <c r="A59" s="1" t="s">
        <v>22</v>
      </c>
      <c r="B59" s="96" t="s">
        <v>70</v>
      </c>
      <c r="C59" s="97"/>
      <c r="D59" s="97"/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7"/>
      <c r="AB59" s="98"/>
      <c r="AE59" s="42"/>
    </row>
    <row r="60" spans="1:31" x14ac:dyDescent="0.2">
      <c r="A60" s="64" t="s">
        <v>37</v>
      </c>
      <c r="B60" s="116" t="s">
        <v>52</v>
      </c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</row>
    <row r="61" spans="1:31" ht="48" x14ac:dyDescent="0.2">
      <c r="A61" s="70" t="s">
        <v>143</v>
      </c>
      <c r="B61" s="49" t="s">
        <v>144</v>
      </c>
      <c r="C61" s="37" t="s">
        <v>108</v>
      </c>
      <c r="D61" s="38">
        <v>925.11</v>
      </c>
      <c r="E61" s="39">
        <v>925.11</v>
      </c>
      <c r="F61" s="25"/>
      <c r="G61" s="25"/>
      <c r="H61" s="25"/>
      <c r="I61" s="25"/>
      <c r="J61" s="25"/>
      <c r="K61" s="25"/>
      <c r="L61" s="25"/>
      <c r="M61" s="44">
        <v>925.11</v>
      </c>
      <c r="N61" s="25"/>
      <c r="O61" s="44"/>
      <c r="P61" s="56"/>
      <c r="Q61" s="38">
        <f>D61</f>
        <v>925.11</v>
      </c>
      <c r="R61" s="85"/>
      <c r="S61" s="85"/>
      <c r="T61" s="37">
        <v>0</v>
      </c>
      <c r="U61" s="38">
        <v>0</v>
      </c>
      <c r="V61" s="38">
        <v>0</v>
      </c>
      <c r="W61" s="38">
        <v>0</v>
      </c>
      <c r="X61" s="38">
        <v>0</v>
      </c>
      <c r="Y61" s="38">
        <v>0</v>
      </c>
      <c r="Z61" s="38">
        <v>0</v>
      </c>
      <c r="AA61" s="38">
        <v>0</v>
      </c>
      <c r="AB61" s="38">
        <v>0</v>
      </c>
    </row>
    <row r="62" spans="1:31" ht="60" x14ac:dyDescent="0.2">
      <c r="A62" s="70" t="s">
        <v>145</v>
      </c>
      <c r="B62" s="49" t="s">
        <v>146</v>
      </c>
      <c r="C62" s="37" t="s">
        <v>147</v>
      </c>
      <c r="D62" s="38">
        <f>E62</f>
        <v>2130</v>
      </c>
      <c r="E62" s="39">
        <f>M62</f>
        <v>2130</v>
      </c>
      <c r="F62" s="25"/>
      <c r="G62" s="25"/>
      <c r="H62" s="25"/>
      <c r="I62" s="25"/>
      <c r="J62" s="25"/>
      <c r="K62" s="25"/>
      <c r="L62" s="25"/>
      <c r="M62" s="44">
        <f>O62+P62+R62</f>
        <v>2130</v>
      </c>
      <c r="N62" s="25"/>
      <c r="O62" s="44">
        <v>852</v>
      </c>
      <c r="P62" s="38">
        <v>852</v>
      </c>
      <c r="Q62" s="85"/>
      <c r="R62" s="38">
        <v>426</v>
      </c>
      <c r="S62" s="85"/>
      <c r="T62" s="37">
        <v>231</v>
      </c>
      <c r="U62" s="37">
        <v>44.1</v>
      </c>
      <c r="V62" s="37">
        <v>5.88</v>
      </c>
      <c r="W62" s="37">
        <v>44.1</v>
      </c>
      <c r="X62" s="37">
        <v>0</v>
      </c>
      <c r="Y62" s="37">
        <v>0</v>
      </c>
      <c r="Z62" s="37">
        <v>0</v>
      </c>
      <c r="AA62" s="37">
        <v>0</v>
      </c>
      <c r="AB62" s="37">
        <v>0</v>
      </c>
    </row>
    <row r="63" spans="1:31" x14ac:dyDescent="0.2">
      <c r="A63" s="117" t="s">
        <v>38</v>
      </c>
      <c r="B63" s="117"/>
      <c r="C63" s="117"/>
      <c r="D63" s="38">
        <f>D62+D61</f>
        <v>3055.11</v>
      </c>
      <c r="E63" s="38">
        <f t="shared" ref="E63:AB63" si="29">E62+E61</f>
        <v>3055.11</v>
      </c>
      <c r="F63" s="38"/>
      <c r="G63" s="38"/>
      <c r="H63" s="38"/>
      <c r="I63" s="38"/>
      <c r="J63" s="38"/>
      <c r="K63" s="38"/>
      <c r="L63" s="38"/>
      <c r="M63" s="38">
        <f t="shared" si="29"/>
        <v>3055.11</v>
      </c>
      <c r="N63" s="38">
        <f t="shared" si="29"/>
        <v>0</v>
      </c>
      <c r="O63" s="38">
        <f t="shared" si="29"/>
        <v>852</v>
      </c>
      <c r="P63" s="38">
        <f t="shared" si="29"/>
        <v>852</v>
      </c>
      <c r="Q63" s="38">
        <f t="shared" si="29"/>
        <v>925.11</v>
      </c>
      <c r="R63" s="38">
        <f t="shared" si="29"/>
        <v>426</v>
      </c>
      <c r="S63" s="38">
        <f t="shared" si="29"/>
        <v>0</v>
      </c>
      <c r="T63" s="38">
        <f t="shared" si="29"/>
        <v>231</v>
      </c>
      <c r="U63" s="38">
        <f t="shared" si="29"/>
        <v>44.1</v>
      </c>
      <c r="V63" s="38">
        <f t="shared" si="29"/>
        <v>5.88</v>
      </c>
      <c r="W63" s="38">
        <f t="shared" si="29"/>
        <v>44.1</v>
      </c>
      <c r="X63" s="38">
        <f t="shared" si="29"/>
        <v>0</v>
      </c>
      <c r="Y63" s="38">
        <f t="shared" si="29"/>
        <v>0</v>
      </c>
      <c r="Z63" s="38">
        <f t="shared" si="29"/>
        <v>0</v>
      </c>
      <c r="AA63" s="38">
        <f t="shared" si="29"/>
        <v>0</v>
      </c>
      <c r="AB63" s="38">
        <f t="shared" si="29"/>
        <v>0</v>
      </c>
    </row>
    <row r="64" spans="1:31" x14ac:dyDescent="0.2">
      <c r="A64" s="2" t="s">
        <v>10</v>
      </c>
      <c r="B64" s="116" t="s">
        <v>51</v>
      </c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</row>
    <row r="65" spans="1:30" ht="36" x14ac:dyDescent="0.2">
      <c r="A65" s="55" t="s">
        <v>126</v>
      </c>
      <c r="B65" s="72" t="s">
        <v>124</v>
      </c>
      <c r="C65" s="73" t="s">
        <v>125</v>
      </c>
      <c r="D65" s="57">
        <f>E65</f>
        <v>1800</v>
      </c>
      <c r="E65" s="44">
        <v>1800</v>
      </c>
      <c r="F65" s="43"/>
      <c r="G65" s="43"/>
      <c r="H65" s="43"/>
      <c r="I65" s="43"/>
      <c r="J65" s="43"/>
      <c r="K65" s="43"/>
      <c r="L65" s="43"/>
      <c r="M65" s="60"/>
      <c r="N65" s="57">
        <f>E65</f>
        <v>1800</v>
      </c>
      <c r="O65" s="60"/>
      <c r="P65" s="57">
        <f>N65</f>
        <v>1800</v>
      </c>
      <c r="Q65" s="60"/>
      <c r="R65" s="60"/>
      <c r="S65" s="60"/>
      <c r="T65" s="37">
        <v>0</v>
      </c>
      <c r="U65" s="38">
        <v>0</v>
      </c>
      <c r="V65" s="38">
        <v>0</v>
      </c>
      <c r="W65" s="38">
        <v>0</v>
      </c>
      <c r="X65" s="38">
        <v>0</v>
      </c>
      <c r="Y65" s="38">
        <v>0</v>
      </c>
      <c r="Z65" s="38">
        <v>0</v>
      </c>
      <c r="AA65" s="38">
        <v>0</v>
      </c>
      <c r="AB65" s="38">
        <v>0</v>
      </c>
    </row>
    <row r="66" spans="1:30" x14ac:dyDescent="0.2">
      <c r="A66" s="115" t="s">
        <v>39</v>
      </c>
      <c r="B66" s="115"/>
      <c r="C66" s="115"/>
      <c r="D66" s="57">
        <f>D65</f>
        <v>1800</v>
      </c>
      <c r="E66" s="57">
        <f>E65</f>
        <v>1800</v>
      </c>
      <c r="F66" s="60"/>
      <c r="G66" s="60"/>
      <c r="H66" s="60"/>
      <c r="I66" s="60"/>
      <c r="J66" s="60"/>
      <c r="K66" s="60"/>
      <c r="L66" s="60"/>
      <c r="M66" s="60"/>
      <c r="N66" s="57">
        <f>N65</f>
        <v>1800</v>
      </c>
      <c r="O66" s="60"/>
      <c r="P66" s="57">
        <f>P65</f>
        <v>1800</v>
      </c>
      <c r="Q66" s="60"/>
      <c r="R66" s="60"/>
      <c r="S66" s="60"/>
      <c r="T66" s="37">
        <v>0</v>
      </c>
      <c r="U66" s="38">
        <v>0</v>
      </c>
      <c r="V66" s="38">
        <v>0</v>
      </c>
      <c r="W66" s="38">
        <v>0</v>
      </c>
      <c r="X66" s="38">
        <v>0</v>
      </c>
      <c r="Y66" s="38">
        <v>0</v>
      </c>
      <c r="Z66" s="38">
        <v>0</v>
      </c>
      <c r="AA66" s="38">
        <v>0</v>
      </c>
      <c r="AB66" s="38">
        <v>0</v>
      </c>
    </row>
    <row r="67" spans="1:30" x14ac:dyDescent="0.2">
      <c r="A67" s="2" t="s">
        <v>40</v>
      </c>
      <c r="B67" s="94" t="s">
        <v>59</v>
      </c>
      <c r="C67" s="94"/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</row>
    <row r="68" spans="1:30" ht="27.75" customHeight="1" x14ac:dyDescent="0.2">
      <c r="A68" s="55"/>
      <c r="B68" s="49"/>
      <c r="C68" s="59"/>
      <c r="D68" s="46"/>
      <c r="E68" s="44"/>
      <c r="F68" s="25"/>
      <c r="G68" s="25"/>
      <c r="H68" s="25"/>
      <c r="I68" s="25"/>
      <c r="J68" s="25"/>
      <c r="K68" s="25"/>
      <c r="L68" s="25"/>
      <c r="M68" s="37"/>
      <c r="N68" s="37"/>
      <c r="O68" s="37"/>
      <c r="P68" s="46"/>
      <c r="Q68" s="61"/>
      <c r="R68" s="61"/>
      <c r="S68" s="61"/>
      <c r="T68" s="37"/>
      <c r="U68" s="38"/>
      <c r="V68" s="38"/>
      <c r="W68" s="38"/>
      <c r="X68" s="38"/>
      <c r="Y68" s="38"/>
      <c r="Z68" s="38"/>
      <c r="AA68" s="38"/>
      <c r="AB68" s="38"/>
    </row>
    <row r="69" spans="1:30" x14ac:dyDescent="0.2">
      <c r="A69" s="96" t="s">
        <v>49</v>
      </c>
      <c r="B69" s="97"/>
      <c r="C69" s="98"/>
      <c r="D69" s="46"/>
      <c r="E69" s="46"/>
      <c r="F69" s="83"/>
      <c r="G69" s="83"/>
      <c r="H69" s="83"/>
      <c r="I69" s="83"/>
      <c r="J69" s="83"/>
      <c r="K69" s="83"/>
      <c r="L69" s="83"/>
      <c r="M69" s="37"/>
      <c r="N69" s="83"/>
      <c r="O69" s="37"/>
      <c r="P69" s="37"/>
      <c r="Q69" s="83"/>
      <c r="R69" s="83"/>
      <c r="S69" s="83"/>
      <c r="T69" s="37"/>
      <c r="U69" s="38"/>
      <c r="V69" s="38"/>
      <c r="W69" s="38"/>
      <c r="X69" s="38"/>
      <c r="Y69" s="38"/>
      <c r="Z69" s="38"/>
      <c r="AA69" s="38"/>
      <c r="AB69" s="38"/>
    </row>
    <row r="70" spans="1:30" x14ac:dyDescent="0.2">
      <c r="A70" s="2" t="s">
        <v>41</v>
      </c>
      <c r="B70" s="112" t="s">
        <v>23</v>
      </c>
      <c r="C70" s="113"/>
      <c r="D70" s="113"/>
      <c r="E70" s="113"/>
      <c r="F70" s="113"/>
      <c r="G70" s="113"/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3"/>
      <c r="Z70" s="113"/>
      <c r="AA70" s="113"/>
      <c r="AB70" s="114"/>
    </row>
    <row r="71" spans="1:30" ht="62.25" customHeight="1" x14ac:dyDescent="0.2">
      <c r="A71" s="55" t="s">
        <v>127</v>
      </c>
      <c r="B71" s="69" t="s">
        <v>148</v>
      </c>
      <c r="C71" s="36" t="s">
        <v>111</v>
      </c>
      <c r="D71" s="38">
        <f>E71</f>
        <v>1021.32</v>
      </c>
      <c r="E71" s="39">
        <f>M71</f>
        <v>1021.32</v>
      </c>
      <c r="F71" s="84"/>
      <c r="G71" s="84"/>
      <c r="H71" s="84"/>
      <c r="I71" s="84"/>
      <c r="J71" s="84"/>
      <c r="K71" s="84"/>
      <c r="L71" s="84"/>
      <c r="M71" s="51">
        <f>O71+P71</f>
        <v>1021.32</v>
      </c>
      <c r="N71" s="84"/>
      <c r="O71" s="51">
        <v>1021.32</v>
      </c>
      <c r="P71" s="51"/>
      <c r="Q71" s="51"/>
      <c r="R71" s="51"/>
      <c r="S71" s="84"/>
      <c r="T71" s="37">
        <v>162</v>
      </c>
      <c r="U71" s="38">
        <f>AB71</f>
        <v>450</v>
      </c>
      <c r="V71" s="38">
        <v>0</v>
      </c>
      <c r="W71" s="38">
        <v>0</v>
      </c>
      <c r="X71" s="38">
        <v>0</v>
      </c>
      <c r="Y71" s="38">
        <v>0</v>
      </c>
      <c r="Z71" s="38">
        <v>0</v>
      </c>
      <c r="AA71" s="38">
        <v>0</v>
      </c>
      <c r="AB71" s="38">
        <v>450</v>
      </c>
    </row>
    <row r="72" spans="1:30" ht="67.5" customHeight="1" x14ac:dyDescent="0.2">
      <c r="A72" s="55" t="s">
        <v>128</v>
      </c>
      <c r="B72" s="69" t="s">
        <v>129</v>
      </c>
      <c r="C72" s="36" t="s">
        <v>111</v>
      </c>
      <c r="D72" s="38">
        <f>E72</f>
        <v>3709.88</v>
      </c>
      <c r="E72" s="39">
        <f>M72</f>
        <v>3709.88</v>
      </c>
      <c r="F72" s="84"/>
      <c r="G72" s="84"/>
      <c r="H72" s="84"/>
      <c r="I72" s="84"/>
      <c r="J72" s="84"/>
      <c r="K72" s="84"/>
      <c r="L72" s="84"/>
      <c r="M72" s="51">
        <f>R72+S72</f>
        <v>3709.88</v>
      </c>
      <c r="N72" s="84"/>
      <c r="O72" s="51"/>
      <c r="P72" s="51"/>
      <c r="Q72" s="51"/>
      <c r="R72" s="51">
        <v>1800</v>
      </c>
      <c r="S72" s="51">
        <v>1909.88</v>
      </c>
      <c r="T72" s="38">
        <v>0</v>
      </c>
      <c r="U72" s="38">
        <v>0</v>
      </c>
      <c r="V72" s="38">
        <v>0</v>
      </c>
      <c r="W72" s="38">
        <v>0</v>
      </c>
      <c r="X72" s="38">
        <v>0</v>
      </c>
      <c r="Y72" s="38">
        <v>0</v>
      </c>
      <c r="Z72" s="38">
        <v>0</v>
      </c>
      <c r="AA72" s="38">
        <v>0</v>
      </c>
      <c r="AB72" s="38">
        <v>0</v>
      </c>
    </row>
    <row r="73" spans="1:30" ht="46.5" customHeight="1" x14ac:dyDescent="0.2">
      <c r="A73" s="55" t="s">
        <v>130</v>
      </c>
      <c r="B73" s="49" t="s">
        <v>131</v>
      </c>
      <c r="C73" s="36" t="s">
        <v>111</v>
      </c>
      <c r="D73" s="38">
        <f>E73</f>
        <v>1661.12</v>
      </c>
      <c r="E73" s="39">
        <f>M73</f>
        <v>1661.12</v>
      </c>
      <c r="F73" s="25"/>
      <c r="G73" s="25"/>
      <c r="H73" s="25"/>
      <c r="I73" s="25"/>
      <c r="J73" s="25"/>
      <c r="K73" s="25"/>
      <c r="L73" s="25"/>
      <c r="M73" s="51">
        <f>Q73+R73+S73+O73+P73</f>
        <v>1661.12</v>
      </c>
      <c r="N73" s="85"/>
      <c r="O73" s="38">
        <v>433.33</v>
      </c>
      <c r="P73" s="38">
        <v>433.33</v>
      </c>
      <c r="Q73" s="38">
        <v>433.33</v>
      </c>
      <c r="R73" s="38">
        <v>361.13</v>
      </c>
      <c r="S73" s="38"/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38">
        <v>0</v>
      </c>
      <c r="Z73" s="38">
        <v>0</v>
      </c>
      <c r="AA73" s="38">
        <v>0</v>
      </c>
      <c r="AB73" s="38">
        <v>0</v>
      </c>
      <c r="AD73" s="42"/>
    </row>
    <row r="74" spans="1:30" ht="11.25" hidden="1" customHeight="1" x14ac:dyDescent="0.2">
      <c r="A74" s="55" t="s">
        <v>149</v>
      </c>
      <c r="B74" s="85"/>
      <c r="C74" s="36" t="s">
        <v>111</v>
      </c>
      <c r="D74" s="85"/>
      <c r="E74" s="25" t="s">
        <v>3</v>
      </c>
      <c r="F74" s="25" t="s">
        <v>3</v>
      </c>
      <c r="G74" s="25"/>
      <c r="H74" s="25"/>
      <c r="I74" s="25" t="s">
        <v>3</v>
      </c>
      <c r="J74" s="25" t="s">
        <v>3</v>
      </c>
      <c r="K74" s="25" t="s">
        <v>3</v>
      </c>
      <c r="L74" s="25" t="s">
        <v>8</v>
      </c>
      <c r="M74" s="85"/>
      <c r="N74" s="85"/>
      <c r="O74" s="5"/>
      <c r="P74" s="5"/>
      <c r="Q74" s="58"/>
      <c r="R74" s="58"/>
      <c r="S74" s="58"/>
      <c r="T74" s="38">
        <v>0</v>
      </c>
      <c r="U74" s="38">
        <v>0</v>
      </c>
      <c r="V74" s="38">
        <v>0</v>
      </c>
      <c r="W74" s="38">
        <v>0</v>
      </c>
      <c r="X74" s="38">
        <v>0</v>
      </c>
      <c r="Y74" s="38">
        <v>0</v>
      </c>
      <c r="Z74" s="38">
        <v>0</v>
      </c>
      <c r="AA74" s="38">
        <v>0</v>
      </c>
      <c r="AB74" s="38">
        <v>0</v>
      </c>
    </row>
    <row r="75" spans="1:30" ht="12.75" hidden="1" customHeight="1" x14ac:dyDescent="0.2">
      <c r="A75" s="55" t="s">
        <v>150</v>
      </c>
      <c r="B75" s="85"/>
      <c r="C75" s="36" t="s">
        <v>111</v>
      </c>
      <c r="D75" s="85"/>
      <c r="E75" s="25" t="s">
        <v>3</v>
      </c>
      <c r="F75" s="25" t="s">
        <v>3</v>
      </c>
      <c r="G75" s="25"/>
      <c r="H75" s="25"/>
      <c r="I75" s="25" t="s">
        <v>3</v>
      </c>
      <c r="J75" s="25" t="s">
        <v>3</v>
      </c>
      <c r="K75" s="25" t="s">
        <v>3</v>
      </c>
      <c r="L75" s="25" t="s">
        <v>8</v>
      </c>
      <c r="M75" s="85"/>
      <c r="N75" s="85"/>
      <c r="O75" s="5"/>
      <c r="P75" s="5"/>
      <c r="Q75" s="58"/>
      <c r="R75" s="58"/>
      <c r="S75" s="58"/>
      <c r="T75" s="38">
        <v>0</v>
      </c>
      <c r="U75" s="38">
        <v>0</v>
      </c>
      <c r="V75" s="38">
        <v>0</v>
      </c>
      <c r="W75" s="38">
        <v>0</v>
      </c>
      <c r="X75" s="38">
        <v>0</v>
      </c>
      <c r="Y75" s="38">
        <v>0</v>
      </c>
      <c r="Z75" s="38">
        <v>0</v>
      </c>
      <c r="AA75" s="38">
        <v>0</v>
      </c>
      <c r="AB75" s="38">
        <v>0</v>
      </c>
    </row>
    <row r="76" spans="1:30" ht="27" customHeight="1" x14ac:dyDescent="0.2">
      <c r="A76" s="55" t="s">
        <v>149</v>
      </c>
      <c r="B76" s="87" t="s">
        <v>151</v>
      </c>
      <c r="C76" s="36" t="s">
        <v>111</v>
      </c>
      <c r="D76" s="46">
        <v>3021.94</v>
      </c>
      <c r="E76" s="44">
        <f>D76</f>
        <v>3021.94</v>
      </c>
      <c r="F76" s="25"/>
      <c r="G76" s="25"/>
      <c r="H76" s="25"/>
      <c r="I76" s="25"/>
      <c r="J76" s="25"/>
      <c r="K76" s="25"/>
      <c r="L76" s="25"/>
      <c r="M76" s="38">
        <f>D76</f>
        <v>3021.94</v>
      </c>
      <c r="N76" s="85"/>
      <c r="O76" s="37">
        <v>788.33</v>
      </c>
      <c r="P76" s="37">
        <v>788.33</v>
      </c>
      <c r="Q76" s="37">
        <v>788.33</v>
      </c>
      <c r="R76" s="38">
        <v>656.95</v>
      </c>
      <c r="S76" s="58"/>
      <c r="T76" s="38">
        <v>0</v>
      </c>
      <c r="U76" s="38">
        <v>0</v>
      </c>
      <c r="V76" s="38">
        <v>0</v>
      </c>
      <c r="W76" s="38">
        <v>0</v>
      </c>
      <c r="X76" s="38">
        <v>0</v>
      </c>
      <c r="Y76" s="38">
        <v>0</v>
      </c>
      <c r="Z76" s="38">
        <v>0</v>
      </c>
      <c r="AA76" s="38">
        <v>0</v>
      </c>
      <c r="AB76" s="38">
        <v>0</v>
      </c>
      <c r="AD76" s="42"/>
    </row>
    <row r="77" spans="1:30" ht="12.75" customHeight="1" x14ac:dyDescent="0.2">
      <c r="A77" s="96" t="s">
        <v>44</v>
      </c>
      <c r="B77" s="97"/>
      <c r="C77" s="98"/>
      <c r="D77" s="36">
        <f>D71+D72+D73+D76</f>
        <v>9414.26</v>
      </c>
      <c r="E77" s="36">
        <f>E71+E72+E73+E76</f>
        <v>9414.26</v>
      </c>
      <c r="F77" s="36"/>
      <c r="G77" s="36"/>
      <c r="H77" s="36"/>
      <c r="I77" s="36"/>
      <c r="J77" s="36"/>
      <c r="K77" s="36"/>
      <c r="L77" s="36"/>
      <c r="M77" s="36">
        <f t="shared" ref="M77:AB77" si="30">M71+M72+M73+M76</f>
        <v>9414.26</v>
      </c>
      <c r="N77" s="36"/>
      <c r="O77" s="36">
        <f t="shared" si="30"/>
        <v>2242.98</v>
      </c>
      <c r="P77" s="36">
        <f t="shared" si="30"/>
        <v>1221.6600000000001</v>
      </c>
      <c r="Q77" s="36">
        <f t="shared" si="30"/>
        <v>1221.6600000000001</v>
      </c>
      <c r="R77" s="36">
        <f t="shared" si="30"/>
        <v>2818.08</v>
      </c>
      <c r="S77" s="36">
        <f t="shared" si="30"/>
        <v>1909.88</v>
      </c>
      <c r="T77" s="36">
        <f t="shared" si="30"/>
        <v>162</v>
      </c>
      <c r="U77" s="36">
        <f t="shared" si="30"/>
        <v>450</v>
      </c>
      <c r="V77" s="36">
        <f t="shared" si="30"/>
        <v>0</v>
      </c>
      <c r="W77" s="36">
        <f t="shared" si="30"/>
        <v>0</v>
      </c>
      <c r="X77" s="36">
        <f t="shared" si="30"/>
        <v>0</v>
      </c>
      <c r="Y77" s="36">
        <f t="shared" si="30"/>
        <v>0</v>
      </c>
      <c r="Z77" s="36">
        <f t="shared" si="30"/>
        <v>0</v>
      </c>
      <c r="AA77" s="36">
        <f t="shared" si="30"/>
        <v>0</v>
      </c>
      <c r="AB77" s="36">
        <f t="shared" si="30"/>
        <v>450</v>
      </c>
    </row>
    <row r="78" spans="1:30" ht="12.75" customHeight="1" x14ac:dyDescent="0.2">
      <c r="A78" s="26" t="s">
        <v>42</v>
      </c>
      <c r="B78" s="108" t="s">
        <v>19</v>
      </c>
      <c r="C78" s="109"/>
      <c r="D78" s="109"/>
      <c r="E78" s="109"/>
      <c r="F78" s="109"/>
      <c r="G78" s="109"/>
      <c r="H78" s="109"/>
      <c r="I78" s="109"/>
      <c r="J78" s="109"/>
      <c r="K78" s="109"/>
      <c r="L78" s="109"/>
      <c r="M78" s="109"/>
      <c r="N78" s="109"/>
      <c r="O78" s="109"/>
      <c r="P78" s="109"/>
      <c r="Q78" s="109"/>
      <c r="R78" s="109"/>
      <c r="S78" s="109"/>
      <c r="T78" s="109"/>
      <c r="U78" s="109"/>
      <c r="V78" s="109"/>
      <c r="W78" s="109"/>
      <c r="X78" s="109"/>
      <c r="Y78" s="109"/>
      <c r="Z78" s="109"/>
      <c r="AA78" s="109"/>
      <c r="AB78" s="110"/>
    </row>
    <row r="79" spans="1:30" ht="12.75" customHeight="1" x14ac:dyDescent="0.2">
      <c r="A79" s="2"/>
      <c r="B79" s="85"/>
      <c r="C79" s="85"/>
      <c r="D79" s="85"/>
      <c r="E79" s="25"/>
      <c r="F79" s="25"/>
      <c r="G79" s="25"/>
      <c r="H79" s="25"/>
      <c r="I79" s="25"/>
      <c r="J79" s="25"/>
      <c r="K79" s="25"/>
      <c r="L79" s="25"/>
      <c r="M79" s="85"/>
      <c r="N79" s="85"/>
      <c r="O79" s="5"/>
      <c r="P79" s="5"/>
      <c r="Q79" s="85"/>
      <c r="R79" s="85"/>
      <c r="S79" s="85"/>
      <c r="T79" s="85"/>
      <c r="U79" s="85"/>
      <c r="V79" s="85"/>
      <c r="W79" s="85"/>
      <c r="X79" s="85"/>
      <c r="Y79" s="85"/>
      <c r="Z79" s="85"/>
      <c r="AA79" s="85"/>
      <c r="AB79" s="85"/>
    </row>
    <row r="80" spans="1:30" x14ac:dyDescent="0.2">
      <c r="A80" s="96" t="s">
        <v>43</v>
      </c>
      <c r="B80" s="97"/>
      <c r="C80" s="98"/>
      <c r="D80" s="83"/>
      <c r="E80" s="25"/>
      <c r="F80" s="25"/>
      <c r="G80" s="25"/>
      <c r="H80" s="25"/>
      <c r="I80" s="25"/>
      <c r="J80" s="25"/>
      <c r="K80" s="25"/>
      <c r="L80" s="25"/>
      <c r="M80" s="83"/>
      <c r="N80" s="83"/>
      <c r="O80" s="3"/>
      <c r="P80" s="3"/>
      <c r="Q80" s="83"/>
      <c r="R80" s="83"/>
      <c r="S80" s="83"/>
      <c r="T80" s="83"/>
      <c r="U80" s="6"/>
      <c r="V80" s="6"/>
      <c r="W80" s="6"/>
      <c r="X80" s="6"/>
      <c r="Y80" s="6"/>
      <c r="Z80" s="6"/>
      <c r="AA80" s="6"/>
      <c r="AB80" s="6"/>
    </row>
    <row r="81" spans="1:30" ht="12.75" hidden="1" customHeight="1" x14ac:dyDescent="0.2">
      <c r="A81" s="8" t="s">
        <v>9</v>
      </c>
      <c r="B81" s="108" t="s">
        <v>5</v>
      </c>
      <c r="C81" s="109"/>
      <c r="D81" s="109"/>
      <c r="E81" s="109"/>
      <c r="F81" s="109"/>
      <c r="G81" s="109"/>
      <c r="H81" s="109"/>
      <c r="I81" s="109"/>
      <c r="J81" s="109"/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09"/>
      <c r="Z81" s="109"/>
      <c r="AA81" s="109"/>
      <c r="AB81" s="110"/>
    </row>
    <row r="82" spans="1:30" ht="12.75" customHeight="1" x14ac:dyDescent="0.2">
      <c r="A82" s="8" t="s">
        <v>45</v>
      </c>
      <c r="B82" s="108" t="s">
        <v>21</v>
      </c>
      <c r="C82" s="109"/>
      <c r="D82" s="109"/>
      <c r="E82" s="109"/>
      <c r="F82" s="109"/>
      <c r="G82" s="109"/>
      <c r="H82" s="109"/>
      <c r="I82" s="109"/>
      <c r="J82" s="109"/>
      <c r="K82" s="109"/>
      <c r="L82" s="109"/>
      <c r="M82" s="109"/>
      <c r="N82" s="109"/>
      <c r="O82" s="109"/>
      <c r="P82" s="109"/>
      <c r="Q82" s="109"/>
      <c r="R82" s="109"/>
      <c r="S82" s="109"/>
      <c r="T82" s="109"/>
      <c r="U82" s="109"/>
      <c r="V82" s="109"/>
      <c r="W82" s="109"/>
      <c r="X82" s="109"/>
      <c r="Y82" s="109"/>
      <c r="Z82" s="109"/>
      <c r="AA82" s="109"/>
      <c r="AB82" s="110"/>
    </row>
    <row r="83" spans="1:30" ht="36.75" customHeight="1" x14ac:dyDescent="0.2">
      <c r="A83" s="26" t="s">
        <v>132</v>
      </c>
      <c r="B83" s="49" t="s">
        <v>133</v>
      </c>
      <c r="C83" s="37" t="s">
        <v>177</v>
      </c>
      <c r="D83" s="38">
        <f>Q83+R83</f>
        <v>1433.05</v>
      </c>
      <c r="E83" s="39">
        <f>D83</f>
        <v>1433.05</v>
      </c>
      <c r="F83" s="43"/>
      <c r="G83" s="43"/>
      <c r="H83" s="43"/>
      <c r="I83" s="43"/>
      <c r="J83" s="43"/>
      <c r="K83" s="43"/>
      <c r="L83" s="43"/>
      <c r="M83" s="38">
        <f>Q83+R83</f>
        <v>1433.05</v>
      </c>
      <c r="N83" s="37"/>
      <c r="O83" s="37"/>
      <c r="P83" s="38"/>
      <c r="Q83" s="46">
        <f>769.8</f>
        <v>769.8</v>
      </c>
      <c r="R83" s="37">
        <v>663.25</v>
      </c>
      <c r="S83" s="37"/>
      <c r="T83" s="38">
        <v>0</v>
      </c>
      <c r="U83" s="38">
        <v>0</v>
      </c>
      <c r="V83" s="38">
        <v>0</v>
      </c>
      <c r="W83" s="38">
        <v>0</v>
      </c>
      <c r="X83" s="38">
        <v>0</v>
      </c>
      <c r="Y83" s="38">
        <v>0</v>
      </c>
      <c r="Z83" s="38">
        <v>0</v>
      </c>
      <c r="AA83" s="38">
        <v>0</v>
      </c>
      <c r="AB83" s="38">
        <v>0</v>
      </c>
    </row>
    <row r="84" spans="1:30" ht="36.75" customHeight="1" x14ac:dyDescent="0.2">
      <c r="A84" s="26" t="s">
        <v>166</v>
      </c>
      <c r="B84" s="71" t="s">
        <v>163</v>
      </c>
      <c r="C84" s="37" t="s">
        <v>108</v>
      </c>
      <c r="D84" s="38">
        <v>400</v>
      </c>
      <c r="E84" s="39">
        <f>D84</f>
        <v>400</v>
      </c>
      <c r="F84" s="43"/>
      <c r="G84" s="43"/>
      <c r="H84" s="43"/>
      <c r="I84" s="43"/>
      <c r="J84" s="43"/>
      <c r="K84" s="43"/>
      <c r="L84" s="43"/>
      <c r="M84" s="38"/>
      <c r="N84" s="38">
        <f>E84</f>
        <v>400</v>
      </c>
      <c r="O84" s="37"/>
      <c r="P84" s="38"/>
      <c r="Q84" s="46">
        <f>N84</f>
        <v>400</v>
      </c>
      <c r="R84" s="37"/>
      <c r="S84" s="37"/>
      <c r="T84" s="38">
        <v>0</v>
      </c>
      <c r="U84" s="38">
        <v>0</v>
      </c>
      <c r="V84" s="38">
        <v>0</v>
      </c>
      <c r="W84" s="38">
        <v>0</v>
      </c>
      <c r="X84" s="38">
        <v>0</v>
      </c>
      <c r="Y84" s="38">
        <v>0</v>
      </c>
      <c r="Z84" s="38">
        <v>0</v>
      </c>
      <c r="AA84" s="38">
        <v>0</v>
      </c>
      <c r="AB84" s="38">
        <v>0</v>
      </c>
    </row>
    <row r="85" spans="1:30" ht="70.5" customHeight="1" x14ac:dyDescent="0.2">
      <c r="A85" s="26" t="s">
        <v>152</v>
      </c>
      <c r="B85" s="49" t="s">
        <v>164</v>
      </c>
      <c r="C85" s="37" t="s">
        <v>154</v>
      </c>
      <c r="D85" s="38">
        <v>892.59</v>
      </c>
      <c r="E85" s="38">
        <f>D85</f>
        <v>892.59</v>
      </c>
      <c r="F85" s="43"/>
      <c r="G85" s="43"/>
      <c r="H85" s="43"/>
      <c r="I85" s="43"/>
      <c r="J85" s="43"/>
      <c r="K85" s="43"/>
      <c r="L85" s="43"/>
      <c r="M85" s="38">
        <f>D85</f>
        <v>892.59</v>
      </c>
      <c r="N85" s="37"/>
      <c r="O85" s="38">
        <f>D85</f>
        <v>892.59</v>
      </c>
      <c r="P85" s="45"/>
      <c r="Q85" s="46"/>
      <c r="R85" s="37"/>
      <c r="S85" s="38"/>
      <c r="T85" s="37">
        <v>0</v>
      </c>
      <c r="U85" s="38">
        <v>0</v>
      </c>
      <c r="V85" s="38">
        <v>0</v>
      </c>
      <c r="W85" s="38">
        <v>0</v>
      </c>
      <c r="X85" s="38">
        <v>0</v>
      </c>
      <c r="Y85" s="38">
        <v>0</v>
      </c>
      <c r="Z85" s="38">
        <v>0</v>
      </c>
      <c r="AA85" s="38">
        <v>0</v>
      </c>
      <c r="AB85" s="38">
        <v>0</v>
      </c>
    </row>
    <row r="86" spans="1:30" ht="41.25" customHeight="1" x14ac:dyDescent="0.2">
      <c r="A86" s="26" t="s">
        <v>153</v>
      </c>
      <c r="B86" s="82" t="s">
        <v>165</v>
      </c>
      <c r="C86" s="37" t="s">
        <v>108</v>
      </c>
      <c r="D86" s="38">
        <v>220.92</v>
      </c>
      <c r="E86" s="38">
        <v>220.92</v>
      </c>
      <c r="F86" s="43"/>
      <c r="G86" s="43"/>
      <c r="H86" s="43"/>
      <c r="I86" s="43"/>
      <c r="J86" s="43"/>
      <c r="K86" s="43"/>
      <c r="L86" s="43"/>
      <c r="M86" s="38">
        <f>D86</f>
        <v>220.92</v>
      </c>
      <c r="N86" s="37"/>
      <c r="O86" s="38"/>
      <c r="P86" s="45"/>
      <c r="Q86" s="46"/>
      <c r="R86" s="38">
        <f>M86</f>
        <v>220.92</v>
      </c>
      <c r="S86" s="38"/>
      <c r="T86" s="37">
        <v>0</v>
      </c>
      <c r="U86" s="38">
        <v>0</v>
      </c>
      <c r="V86" s="38">
        <v>0</v>
      </c>
      <c r="W86" s="38">
        <v>0</v>
      </c>
      <c r="X86" s="38">
        <v>0</v>
      </c>
      <c r="Y86" s="38">
        <v>0</v>
      </c>
      <c r="Z86" s="38">
        <v>0</v>
      </c>
      <c r="AA86" s="38">
        <v>0</v>
      </c>
      <c r="AB86" s="38">
        <v>0</v>
      </c>
    </row>
    <row r="87" spans="1:30" ht="41.25" customHeight="1" x14ac:dyDescent="0.2">
      <c r="A87" s="26" t="s">
        <v>167</v>
      </c>
      <c r="B87" s="82" t="s">
        <v>169</v>
      </c>
      <c r="C87" s="37" t="s">
        <v>108</v>
      </c>
      <c r="D87" s="38">
        <v>600</v>
      </c>
      <c r="E87" s="38">
        <f>D87</f>
        <v>600</v>
      </c>
      <c r="F87" s="43"/>
      <c r="G87" s="43"/>
      <c r="H87" s="43"/>
      <c r="I87" s="43"/>
      <c r="J87" s="43"/>
      <c r="K87" s="43"/>
      <c r="L87" s="43"/>
      <c r="M87" s="38"/>
      <c r="N87" s="38">
        <f>E87</f>
        <v>600</v>
      </c>
      <c r="O87" s="38"/>
      <c r="P87" s="45"/>
      <c r="Q87" s="46">
        <f>D87</f>
        <v>600</v>
      </c>
      <c r="R87" s="37"/>
      <c r="S87" s="38"/>
      <c r="T87" s="38">
        <v>0</v>
      </c>
      <c r="U87" s="38">
        <v>0</v>
      </c>
      <c r="V87" s="38">
        <v>0</v>
      </c>
      <c r="W87" s="38">
        <v>0</v>
      </c>
      <c r="X87" s="38">
        <v>0</v>
      </c>
      <c r="Y87" s="38">
        <v>0</v>
      </c>
      <c r="Z87" s="38">
        <v>0</v>
      </c>
      <c r="AA87" s="38">
        <v>0</v>
      </c>
      <c r="AB87" s="38">
        <v>0</v>
      </c>
    </row>
    <row r="88" spans="1:30" ht="74.25" customHeight="1" x14ac:dyDescent="0.2">
      <c r="A88" s="26" t="s">
        <v>168</v>
      </c>
      <c r="B88" s="82" t="s">
        <v>178</v>
      </c>
      <c r="C88" s="37" t="s">
        <v>108</v>
      </c>
      <c r="D88" s="38">
        <v>1100</v>
      </c>
      <c r="E88" s="38">
        <f>D88</f>
        <v>1100</v>
      </c>
      <c r="F88" s="43"/>
      <c r="G88" s="43"/>
      <c r="H88" s="43"/>
      <c r="I88" s="43"/>
      <c r="J88" s="43"/>
      <c r="K88" s="43"/>
      <c r="L88" s="43"/>
      <c r="M88" s="38">
        <f>E88</f>
        <v>1100</v>
      </c>
      <c r="N88" s="37"/>
      <c r="O88" s="38"/>
      <c r="P88" s="45"/>
      <c r="Q88" s="46"/>
      <c r="R88" s="37"/>
      <c r="S88" s="38">
        <f>E88</f>
        <v>1100</v>
      </c>
      <c r="T88" s="38">
        <v>0</v>
      </c>
      <c r="U88" s="38">
        <v>0</v>
      </c>
      <c r="V88" s="38">
        <v>0</v>
      </c>
      <c r="W88" s="38">
        <v>0</v>
      </c>
      <c r="X88" s="38">
        <v>0</v>
      </c>
      <c r="Y88" s="38">
        <v>0</v>
      </c>
      <c r="Z88" s="38">
        <v>0</v>
      </c>
      <c r="AA88" s="38">
        <v>0</v>
      </c>
      <c r="AB88" s="38">
        <v>0</v>
      </c>
    </row>
    <row r="89" spans="1:30" ht="55.5" customHeight="1" x14ac:dyDescent="0.2">
      <c r="A89" s="26" t="s">
        <v>170</v>
      </c>
      <c r="B89" s="82" t="s">
        <v>180</v>
      </c>
      <c r="C89" s="37" t="s">
        <v>108</v>
      </c>
      <c r="D89" s="38">
        <v>150</v>
      </c>
      <c r="E89" s="38">
        <f>D89</f>
        <v>150</v>
      </c>
      <c r="F89" s="43"/>
      <c r="G89" s="43"/>
      <c r="H89" s="43"/>
      <c r="I89" s="43"/>
      <c r="J89" s="43"/>
      <c r="K89" s="43"/>
      <c r="L89" s="43"/>
      <c r="M89" s="38">
        <f>E89</f>
        <v>150</v>
      </c>
      <c r="N89" s="37"/>
      <c r="O89" s="38"/>
      <c r="P89" s="45"/>
      <c r="Q89" s="46"/>
      <c r="R89" s="37"/>
      <c r="S89" s="38">
        <f>D89</f>
        <v>150</v>
      </c>
      <c r="T89" s="38">
        <v>0</v>
      </c>
      <c r="U89" s="38">
        <v>0</v>
      </c>
      <c r="V89" s="38">
        <v>0</v>
      </c>
      <c r="W89" s="38">
        <v>0</v>
      </c>
      <c r="X89" s="38">
        <v>0</v>
      </c>
      <c r="Y89" s="38">
        <v>0</v>
      </c>
      <c r="Z89" s="38">
        <v>0</v>
      </c>
      <c r="AA89" s="38">
        <v>0</v>
      </c>
      <c r="AB89" s="38">
        <v>0</v>
      </c>
    </row>
    <row r="90" spans="1:30" ht="45.75" customHeight="1" x14ac:dyDescent="0.2">
      <c r="A90" s="26" t="s">
        <v>171</v>
      </c>
      <c r="B90" s="86" t="s">
        <v>179</v>
      </c>
      <c r="C90" s="37" t="s">
        <v>111</v>
      </c>
      <c r="D90" s="38">
        <v>998.59</v>
      </c>
      <c r="E90" s="38">
        <f>D90</f>
        <v>998.59</v>
      </c>
      <c r="F90" s="43"/>
      <c r="G90" s="43"/>
      <c r="H90" s="43"/>
      <c r="I90" s="43"/>
      <c r="J90" s="43"/>
      <c r="K90" s="43"/>
      <c r="L90" s="43"/>
      <c r="M90" s="38">
        <f>D90</f>
        <v>998.59</v>
      </c>
      <c r="N90" s="37"/>
      <c r="O90" s="38"/>
      <c r="P90" s="45"/>
      <c r="Q90" s="46"/>
      <c r="R90" s="37"/>
      <c r="S90" s="38">
        <f>D90</f>
        <v>998.59</v>
      </c>
      <c r="T90" s="38"/>
      <c r="U90" s="38"/>
      <c r="V90" s="38"/>
      <c r="W90" s="38"/>
      <c r="X90" s="38"/>
      <c r="Y90" s="38"/>
      <c r="Z90" s="38"/>
      <c r="AA90" s="38"/>
      <c r="AB90" s="38"/>
    </row>
    <row r="91" spans="1:30" ht="12.75" customHeight="1" x14ac:dyDescent="0.2">
      <c r="A91" s="96" t="s">
        <v>46</v>
      </c>
      <c r="B91" s="97"/>
      <c r="C91" s="98"/>
      <c r="D91" s="38">
        <f>D86+D85+D83+D84+D88+D87+D89+D90</f>
        <v>5795.15</v>
      </c>
      <c r="E91" s="38">
        <f t="shared" ref="E91:AB91" si="31">E86+E85+E83+E84+E88+E87+E89+E90</f>
        <v>5795.15</v>
      </c>
      <c r="F91" s="38"/>
      <c r="G91" s="38"/>
      <c r="H91" s="38"/>
      <c r="I91" s="38"/>
      <c r="J91" s="38"/>
      <c r="K91" s="38"/>
      <c r="L91" s="38"/>
      <c r="M91" s="38">
        <f t="shared" si="31"/>
        <v>4795.1499999999996</v>
      </c>
      <c r="N91" s="38">
        <f t="shared" si="31"/>
        <v>1000</v>
      </c>
      <c r="O91" s="38">
        <f t="shared" si="31"/>
        <v>892.59</v>
      </c>
      <c r="P91" s="38">
        <f t="shared" si="31"/>
        <v>0</v>
      </c>
      <c r="Q91" s="38">
        <f t="shared" si="31"/>
        <v>1769.8</v>
      </c>
      <c r="R91" s="38">
        <f t="shared" si="31"/>
        <v>884.17</v>
      </c>
      <c r="S91" s="38">
        <f t="shared" si="31"/>
        <v>2248.59</v>
      </c>
      <c r="T91" s="38">
        <f t="shared" si="31"/>
        <v>0</v>
      </c>
      <c r="U91" s="38">
        <f t="shared" si="31"/>
        <v>0</v>
      </c>
      <c r="V91" s="38">
        <f t="shared" si="31"/>
        <v>0</v>
      </c>
      <c r="W91" s="38">
        <f t="shared" si="31"/>
        <v>0</v>
      </c>
      <c r="X91" s="38">
        <f t="shared" si="31"/>
        <v>0</v>
      </c>
      <c r="Y91" s="38">
        <f t="shared" si="31"/>
        <v>0</v>
      </c>
      <c r="Z91" s="38">
        <f t="shared" si="31"/>
        <v>0</v>
      </c>
      <c r="AA91" s="38">
        <f t="shared" si="31"/>
        <v>0</v>
      </c>
      <c r="AB91" s="38">
        <f t="shared" si="31"/>
        <v>0</v>
      </c>
    </row>
    <row r="92" spans="1:30" ht="12.75" customHeight="1" x14ac:dyDescent="0.2">
      <c r="A92" s="96" t="s">
        <v>26</v>
      </c>
      <c r="B92" s="97"/>
      <c r="C92" s="98"/>
      <c r="D92" s="38">
        <f>D91+D77+D69+D66+D63</f>
        <v>20064.52</v>
      </c>
      <c r="E92" s="38">
        <f>E91+E77+E69+E66+E63</f>
        <v>20064.52</v>
      </c>
      <c r="F92" s="38"/>
      <c r="G92" s="38"/>
      <c r="H92" s="38"/>
      <c r="I92" s="38"/>
      <c r="J92" s="38"/>
      <c r="K92" s="38"/>
      <c r="L92" s="38"/>
      <c r="M92" s="38">
        <f t="shared" ref="M92:S92" si="32">M91+M77+M69+M66+M63</f>
        <v>17264.52</v>
      </c>
      <c r="N92" s="38">
        <f t="shared" si="32"/>
        <v>2800</v>
      </c>
      <c r="O92" s="38">
        <f t="shared" si="32"/>
        <v>3987.57</v>
      </c>
      <c r="P92" s="38">
        <f t="shared" si="32"/>
        <v>3873.66</v>
      </c>
      <c r="Q92" s="38">
        <f t="shared" si="32"/>
        <v>3916.57</v>
      </c>
      <c r="R92" s="38">
        <f t="shared" si="32"/>
        <v>4128.25</v>
      </c>
      <c r="S92" s="38">
        <f t="shared" si="32"/>
        <v>4158.47</v>
      </c>
      <c r="T92" s="37">
        <v>0</v>
      </c>
      <c r="U92" s="38">
        <f t="shared" ref="U92:AB92" si="33">U91+U77+U66+U63</f>
        <v>494.1</v>
      </c>
      <c r="V92" s="38">
        <f t="shared" si="33"/>
        <v>5.88</v>
      </c>
      <c r="W92" s="38">
        <f t="shared" si="33"/>
        <v>44.1</v>
      </c>
      <c r="X92" s="38">
        <f t="shared" si="33"/>
        <v>0</v>
      </c>
      <c r="Y92" s="38">
        <f t="shared" si="33"/>
        <v>0</v>
      </c>
      <c r="Z92" s="38">
        <f t="shared" si="33"/>
        <v>0</v>
      </c>
      <c r="AA92" s="38">
        <f t="shared" si="33"/>
        <v>0</v>
      </c>
      <c r="AB92" s="38">
        <f t="shared" si="33"/>
        <v>450</v>
      </c>
    </row>
    <row r="93" spans="1:30" ht="29.25" customHeight="1" x14ac:dyDescent="0.2">
      <c r="A93" s="126" t="s">
        <v>99</v>
      </c>
      <c r="B93" s="126"/>
      <c r="C93" s="126"/>
      <c r="D93" s="47">
        <f>D92+D58</f>
        <v>57837.95</v>
      </c>
      <c r="E93" s="47">
        <f>E92+E58</f>
        <v>35837.949999999997</v>
      </c>
      <c r="F93" s="47"/>
      <c r="G93" s="47">
        <f>G58</f>
        <v>22000</v>
      </c>
      <c r="H93" s="47"/>
      <c r="I93" s="47"/>
      <c r="J93" s="47"/>
      <c r="K93" s="47"/>
      <c r="L93" s="47"/>
      <c r="M93" s="47">
        <f t="shared" ref="M93:S93" si="34">M92+M58</f>
        <v>45438.990000000005</v>
      </c>
      <c r="N93" s="47">
        <f t="shared" si="34"/>
        <v>12398.96</v>
      </c>
      <c r="O93" s="47">
        <f t="shared" si="34"/>
        <v>7107.4500000000007</v>
      </c>
      <c r="P93" s="47">
        <f t="shared" si="34"/>
        <v>18014.349999999999</v>
      </c>
      <c r="Q93" s="47">
        <f t="shared" si="34"/>
        <v>18145.62</v>
      </c>
      <c r="R93" s="47">
        <f t="shared" si="34"/>
        <v>7274.66</v>
      </c>
      <c r="S93" s="47">
        <f t="shared" si="34"/>
        <v>7295.8700000000008</v>
      </c>
      <c r="T93" s="47"/>
      <c r="U93" s="47">
        <f t="shared" ref="U93:AB93" si="35">U92+U58</f>
        <v>2456.34</v>
      </c>
      <c r="V93" s="47">
        <f t="shared" si="35"/>
        <v>369.791</v>
      </c>
      <c r="W93" s="47">
        <f t="shared" si="35"/>
        <v>1493.1</v>
      </c>
      <c r="X93" s="47">
        <f t="shared" si="35"/>
        <v>15.64</v>
      </c>
      <c r="Y93" s="47">
        <f t="shared" si="35"/>
        <v>513.24</v>
      </c>
      <c r="Z93" s="47">
        <f t="shared" si="35"/>
        <v>0</v>
      </c>
      <c r="AA93" s="47">
        <f t="shared" si="35"/>
        <v>0</v>
      </c>
      <c r="AB93" s="47">
        <f t="shared" si="35"/>
        <v>450</v>
      </c>
      <c r="AD93" s="42"/>
    </row>
    <row r="94" spans="1:30" ht="13.5" customHeight="1" x14ac:dyDescent="0.2">
      <c r="A94" s="129" t="s">
        <v>60</v>
      </c>
      <c r="B94" s="129"/>
      <c r="C94" s="129"/>
      <c r="D94" s="129"/>
      <c r="E94" s="129"/>
      <c r="F94" s="129"/>
      <c r="G94" s="129"/>
      <c r="H94" s="129"/>
      <c r="I94" s="129"/>
      <c r="K94" s="125"/>
      <c r="L94" s="125"/>
      <c r="M94" s="125"/>
      <c r="N94" s="125"/>
      <c r="O94" s="125"/>
      <c r="P94" s="125"/>
      <c r="Q94" s="125"/>
      <c r="R94" s="125"/>
      <c r="S94" s="125"/>
      <c r="T94" s="125"/>
      <c r="U94" s="125"/>
      <c r="V94" s="125"/>
      <c r="W94" s="125"/>
      <c r="X94" s="125"/>
      <c r="Y94" s="125"/>
      <c r="Z94" s="125"/>
      <c r="AA94" s="125"/>
      <c r="AB94" s="125"/>
    </row>
    <row r="95" spans="1:30" ht="13.5" customHeight="1" x14ac:dyDescent="0.2">
      <c r="A95" s="9" t="s">
        <v>72</v>
      </c>
      <c r="B95" s="63"/>
      <c r="C95" s="63"/>
      <c r="D95" s="63"/>
      <c r="E95" s="63"/>
      <c r="F95" s="63"/>
      <c r="G95" s="63"/>
      <c r="H95" s="63"/>
      <c r="I95" s="10"/>
      <c r="J95" s="10"/>
      <c r="K95" s="10"/>
      <c r="L95" s="10"/>
      <c r="M95" s="40"/>
      <c r="N95" s="63"/>
      <c r="O95" s="41"/>
      <c r="P95" s="41"/>
      <c r="Q95" s="41"/>
      <c r="R95" s="63"/>
      <c r="S95" s="63"/>
      <c r="T95" s="63"/>
      <c r="U95" s="63"/>
      <c r="V95" s="63"/>
      <c r="W95" s="63"/>
      <c r="X95" s="63"/>
      <c r="Y95" s="63"/>
      <c r="Z95" s="63"/>
      <c r="AA95" s="63"/>
    </row>
    <row r="96" spans="1:30" x14ac:dyDescent="0.2">
      <c r="A96" s="9" t="s">
        <v>73</v>
      </c>
      <c r="B96" s="63"/>
      <c r="C96" s="63"/>
      <c r="D96" s="63"/>
      <c r="E96" s="63"/>
      <c r="F96" s="63"/>
      <c r="G96" s="63"/>
      <c r="H96" s="63"/>
      <c r="I96" s="10"/>
      <c r="J96" s="10"/>
      <c r="M96" s="42"/>
      <c r="N96" s="128"/>
      <c r="O96" s="128"/>
      <c r="P96" s="128"/>
      <c r="U96" s="4"/>
      <c r="V96" s="4"/>
      <c r="W96" s="4"/>
      <c r="X96" s="4"/>
      <c r="Y96" s="4"/>
      <c r="Z96" s="4"/>
      <c r="AA96" s="4"/>
      <c r="AB96" s="10"/>
    </row>
    <row r="97" spans="1:27" x14ac:dyDescent="0.2">
      <c r="B97" s="27"/>
      <c r="C97" s="27"/>
      <c r="D97" s="28"/>
      <c r="F97" s="29"/>
      <c r="G97" s="29"/>
      <c r="H97" s="29"/>
      <c r="I97" s="29"/>
      <c r="J97" s="29"/>
      <c r="K97" s="30"/>
      <c r="L97" s="30"/>
      <c r="M97" s="30"/>
      <c r="U97" s="4"/>
      <c r="V97" s="4"/>
      <c r="W97" s="4"/>
      <c r="X97" s="4"/>
      <c r="Y97" s="4"/>
      <c r="Z97" s="4"/>
      <c r="AA97" s="4"/>
    </row>
    <row r="98" spans="1:27" ht="22.5" customHeight="1" x14ac:dyDescent="0.2">
      <c r="A98" s="130" t="s">
        <v>104</v>
      </c>
      <c r="B98" s="130"/>
      <c r="C98" s="130"/>
      <c r="D98" s="130"/>
      <c r="E98" s="130"/>
      <c r="F98" s="130"/>
      <c r="G98" s="130"/>
      <c r="H98" s="130"/>
      <c r="I98" s="130"/>
      <c r="J98" s="130"/>
      <c r="K98" s="130"/>
      <c r="L98" s="130"/>
      <c r="M98" s="130"/>
      <c r="N98" s="130"/>
      <c r="O98" s="130"/>
      <c r="S98" s="42"/>
    </row>
    <row r="99" spans="1:27" ht="12.75" customHeight="1" x14ac:dyDescent="0.2">
      <c r="A99" s="124" t="s">
        <v>24</v>
      </c>
      <c r="B99" s="124"/>
      <c r="C99" s="124"/>
      <c r="F99" s="35"/>
      <c r="G99" s="35"/>
      <c r="H99" s="127" t="s">
        <v>2</v>
      </c>
      <c r="I99" s="127"/>
      <c r="J99" s="127"/>
      <c r="K99" s="127" t="s">
        <v>74</v>
      </c>
      <c r="L99" s="127"/>
      <c r="M99" s="127"/>
      <c r="N99" s="127"/>
      <c r="O99" s="127"/>
    </row>
    <row r="100" spans="1:27" x14ac:dyDescent="0.2">
      <c r="E100" s="42"/>
    </row>
    <row r="102" spans="1:27" x14ac:dyDescent="0.2">
      <c r="F102" s="42"/>
    </row>
    <row r="103" spans="1:27" x14ac:dyDescent="0.2">
      <c r="E103" s="42"/>
      <c r="O103" s="42"/>
    </row>
    <row r="105" spans="1:27" x14ac:dyDescent="0.2">
      <c r="M105" s="42"/>
    </row>
    <row r="106" spans="1:27" x14ac:dyDescent="0.2">
      <c r="E106" s="42"/>
    </row>
  </sheetData>
  <mergeCells count="86">
    <mergeCell ref="B34:AB34"/>
    <mergeCell ref="A40:C40"/>
    <mergeCell ref="A33:C33"/>
    <mergeCell ref="J17:K17"/>
    <mergeCell ref="A12:AB12"/>
    <mergeCell ref="AB15:AB19"/>
    <mergeCell ref="A25:C25"/>
    <mergeCell ref="B26:AB26"/>
    <mergeCell ref="A36:C36"/>
    <mergeCell ref="B15:B19"/>
    <mergeCell ref="B22:AB22"/>
    <mergeCell ref="G17:G19"/>
    <mergeCell ref="F17:F19"/>
    <mergeCell ref="K18:K19"/>
    <mergeCell ref="Z15:AA18"/>
    <mergeCell ref="V15:W18"/>
    <mergeCell ref="Q2:AA2"/>
    <mergeCell ref="Q3:AA3"/>
    <mergeCell ref="Q4:AA5"/>
    <mergeCell ref="A15:A19"/>
    <mergeCell ref="O15:S15"/>
    <mergeCell ref="R16:R19"/>
    <mergeCell ref="P16:P19"/>
    <mergeCell ref="B3:H3"/>
    <mergeCell ref="A13:AB13"/>
    <mergeCell ref="I17:I19"/>
    <mergeCell ref="O16:O19"/>
    <mergeCell ref="D16:D19"/>
    <mergeCell ref="E16:L16"/>
    <mergeCell ref="J18:J19"/>
    <mergeCell ref="M16:M19"/>
    <mergeCell ref="E17:E19"/>
    <mergeCell ref="X15:Y18"/>
    <mergeCell ref="B27:AB27"/>
    <mergeCell ref="A30:C30"/>
    <mergeCell ref="B31:AB31"/>
    <mergeCell ref="A99:C99"/>
    <mergeCell ref="K94:AB94"/>
    <mergeCell ref="A93:C93"/>
    <mergeCell ref="H99:J99"/>
    <mergeCell ref="K99:O99"/>
    <mergeCell ref="N96:P96"/>
    <mergeCell ref="A94:I94"/>
    <mergeCell ref="A50:C50"/>
    <mergeCell ref="A37:C37"/>
    <mergeCell ref="A43:C43"/>
    <mergeCell ref="A98:O98"/>
    <mergeCell ref="A92:C92"/>
    <mergeCell ref="A63:C63"/>
    <mergeCell ref="A57:C57"/>
    <mergeCell ref="A58:C58"/>
    <mergeCell ref="B81:AB81"/>
    <mergeCell ref="A77:C77"/>
    <mergeCell ref="A80:C80"/>
    <mergeCell ref="S16:S19"/>
    <mergeCell ref="B41:AB41"/>
    <mergeCell ref="A14:AB14"/>
    <mergeCell ref="A91:C91"/>
    <mergeCell ref="A69:C69"/>
    <mergeCell ref="B38:AB38"/>
    <mergeCell ref="B82:AB82"/>
    <mergeCell ref="A47:C47"/>
    <mergeCell ref="B70:AB70"/>
    <mergeCell ref="B78:AB78"/>
    <mergeCell ref="B67:AB67"/>
    <mergeCell ref="A66:C66"/>
    <mergeCell ref="B48:AB48"/>
    <mergeCell ref="B64:AB64"/>
    <mergeCell ref="B51:AB51"/>
    <mergeCell ref="B60:AB60"/>
    <mergeCell ref="Q16:Q19"/>
    <mergeCell ref="B44:AB44"/>
    <mergeCell ref="B2:E2"/>
    <mergeCell ref="B59:AB59"/>
    <mergeCell ref="O1:AB1"/>
    <mergeCell ref="T15:T19"/>
    <mergeCell ref="C15:C19"/>
    <mergeCell ref="B21:AB21"/>
    <mergeCell ref="M15:N15"/>
    <mergeCell ref="L17:L19"/>
    <mergeCell ref="B6:E6"/>
    <mergeCell ref="N16:N19"/>
    <mergeCell ref="Q6:AA6"/>
    <mergeCell ref="H17:H19"/>
    <mergeCell ref="U15:U19"/>
    <mergeCell ref="D15:L15"/>
  </mergeCells>
  <phoneticPr fontId="2" type="noConversion"/>
  <pageMargins left="1.1811023622047245" right="0.59055118110236227" top="0.59055118110236227" bottom="0.59055118110236227" header="0.43307086614173229" footer="0.31496062992125984"/>
  <pageSetup paperSize="9" scale="56" fitToHeight="0" orientation="landscape" r:id="rId1"/>
  <headerFooter differentOddEven="1" differentFirst="1">
    <oddHeader>&amp;C&amp;"Times New Roman,обычный"&amp;9 3
&amp;R&amp;"Times New Roman,обычный"&amp;9Продовження додатка &amp;A</oddHeader>
    <evenHeader>&amp;C&amp;"Times New Roman,обычный"&amp;9 2&amp;R&amp;"Times New Roman,обычный"&amp;9Продовження додатка &amp;A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4</vt:lpstr>
      <vt:lpstr>'4'!Заголовки_для_печати</vt:lpstr>
      <vt:lpstr>'4'!Область_печати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2023-10-05T23:51:16Z</dcterms:created>
  <dcterms:modified xsi:type="dcterms:W3CDTF">2025-07-03T05:45:46Z</dcterms:modified>
</cp:coreProperties>
</file>